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checkCompatibility="1" defaultThemeVersion="124226"/>
  <mc:AlternateContent xmlns:mc="http://schemas.openxmlformats.org/markup-compatibility/2006">
    <mc:Choice Requires="x15">
      <x15ac:absPath xmlns:x15ac="http://schemas.microsoft.com/office/spreadsheetml/2010/11/ac" url="https://stpaulmn-my.sharepoint.com/personal/maia_wahlberg_ci_stpaul_mn_us/Documents/"/>
    </mc:Choice>
  </mc:AlternateContent>
  <xr:revisionPtr revIDLastSave="2" documentId="8_{E1A1375F-FE8C-42AC-BB2D-573AC7420D8D}" xr6:coauthVersionLast="47" xr6:coauthVersionMax="47" xr10:uidLastSave="{8B3416A7-71C5-476D-AB9C-D6879108FCE5}"/>
  <bookViews>
    <workbookView xWindow="-110" yWindow="-110" windowWidth="19420" windowHeight="10300" firstSheet="1" activeTab="1" xr2:uid="{00000000-000D-0000-FFFF-FFFF00000000}"/>
  </bookViews>
  <sheets>
    <sheet name="Instructions" sheetId="3" r:id="rId1"/>
    <sheet name="Financial Analysis Template" sheetId="1" r:id="rId2"/>
    <sheet name="Operating Budget Reference" sheetId="4" r:id="rId3"/>
    <sheet name="Capital Budget Reference" sheetId="5" r:id="rId4"/>
    <sheet name="Drop Down Menus" sheetId="2" r:id="rId5"/>
  </sheets>
  <definedNames>
    <definedName name="_xlnm._FilterDatabase" localSheetId="4" hidden="1">'Drop Down Menus'!$J$5:$J$7</definedName>
    <definedName name="Appropriated?">'Drop Down Menus'!$J$5:$J$7</definedName>
    <definedName name="Budget">'Drop Down Menus'!$D$5:$D$9</definedName>
    <definedName name="Company">'Drop Down Menus'!$L$4:$L$10</definedName>
    <definedName name="Departments">'Drop Down Menus'!$B$5:$B$26</definedName>
    <definedName name="Fund">'Drop Down Menus'!$F$5:$F$10</definedName>
    <definedName name="Funding_Source">'Drop Down Menus'!$H$5:$H$10</definedName>
    <definedName name="_xlnm.Print_Area" localSheetId="3">'Capital Budget Reference'!$B$3:$F$18</definedName>
    <definedName name="_xlnm.Print_Area" localSheetId="1">'Financial Analysis Template'!$A$2:$I$341</definedName>
    <definedName name="_xlnm.Print_Area" localSheetId="0">Instructions!$C$1:$N$54</definedName>
    <definedName name="_xlnm.Print_Area" localSheetId="2">'Operating Budget Reference'!$B$3:$F$19</definedName>
    <definedName name="_xlnm.Print_Titles" localSheetId="3">'Capital Budget Reference'!$3:$6</definedName>
    <definedName name="_xlnm.Print_Titles" localSheetId="2">'Operating Budget Reference'!$3:$6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98" i="1" l="1"/>
  <c r="H134" i="1"/>
  <c r="G134" i="1"/>
  <c r="H116" i="1"/>
  <c r="G116" i="1"/>
  <c r="I80" i="1"/>
  <c r="H97" i="1"/>
  <c r="G97" i="1"/>
  <c r="I62" i="1"/>
  <c r="G73" i="1"/>
  <c r="H73" i="1"/>
  <c r="H198" i="1" s="1"/>
  <c r="I185" i="1" l="1"/>
  <c r="I262" i="1"/>
  <c r="I261" i="1"/>
  <c r="I260" i="1"/>
  <c r="I259" i="1"/>
  <c r="I258" i="1"/>
  <c r="I257" i="1"/>
  <c r="I254" i="1"/>
  <c r="I255" i="1"/>
  <c r="I256" i="1"/>
  <c r="G340" i="1"/>
  <c r="I275" i="1"/>
  <c r="I274" i="1"/>
  <c r="I273" i="1"/>
  <c r="I272" i="1"/>
  <c r="I270" i="1"/>
  <c r="I269" i="1"/>
  <c r="I213" i="1" l="1"/>
  <c r="I214" i="1"/>
  <c r="I215" i="1"/>
  <c r="I216" i="1"/>
  <c r="I217" i="1"/>
  <c r="I218" i="1"/>
  <c r="I219" i="1"/>
  <c r="I220" i="1"/>
  <c r="I221" i="1"/>
  <c r="I222" i="1"/>
  <c r="I223" i="1"/>
  <c r="I212" i="1"/>
  <c r="G311" i="1" l="1"/>
  <c r="I85" i="1"/>
  <c r="I210" i="1"/>
  <c r="I225" i="1"/>
  <c r="I226" i="1"/>
  <c r="I235" i="1"/>
  <c r="G242" i="1"/>
  <c r="H242" i="1"/>
  <c r="I205" i="1"/>
  <c r="I206" i="1"/>
  <c r="I64" i="1"/>
  <c r="I65" i="1"/>
  <c r="I66" i="1"/>
  <c r="I67" i="1"/>
  <c r="I68" i="1"/>
  <c r="I69" i="1"/>
  <c r="I70" i="1"/>
  <c r="I71" i="1"/>
  <c r="I72" i="1"/>
  <c r="I63" i="1"/>
  <c r="I207" i="1"/>
  <c r="I208" i="1"/>
  <c r="I209" i="1"/>
  <c r="I309" i="1"/>
  <c r="I338" i="1"/>
  <c r="H335" i="1"/>
  <c r="I335" i="1" s="1"/>
  <c r="I336" i="1"/>
  <c r="I333" i="1"/>
  <c r="I334" i="1"/>
  <c r="I301" i="1"/>
  <c r="I302" i="1"/>
  <c r="I303" i="1"/>
  <c r="I304" i="1"/>
  <c r="I305" i="1"/>
  <c r="I306" i="1"/>
  <c r="I300" i="1"/>
  <c r="I299" i="1"/>
  <c r="I298" i="1"/>
  <c r="I297" i="1"/>
  <c r="I296" i="1"/>
  <c r="H332" i="1"/>
  <c r="I332" i="1" s="1"/>
  <c r="I331" i="1"/>
  <c r="I337" i="1"/>
  <c r="I330" i="1"/>
  <c r="I308" i="1"/>
  <c r="I307" i="1"/>
  <c r="I295" i="1"/>
  <c r="I293" i="1"/>
  <c r="I290" i="1"/>
  <c r="I286" i="1"/>
  <c r="I287" i="1"/>
  <c r="I288" i="1"/>
  <c r="I289" i="1"/>
  <c r="I291" i="1"/>
  <c r="I292" i="1"/>
  <c r="I236" i="1"/>
  <c r="I237" i="1"/>
  <c r="I238" i="1"/>
  <c r="I239" i="1"/>
  <c r="I240" i="1"/>
  <c r="I280" i="1"/>
  <c r="I281" i="1"/>
  <c r="I282" i="1"/>
  <c r="I283" i="1"/>
  <c r="I284" i="1"/>
  <c r="I285" i="1"/>
  <c r="H174" i="1"/>
  <c r="I174" i="1" s="1"/>
  <c r="H195" i="1"/>
  <c r="G195" i="1"/>
  <c r="I194" i="1"/>
  <c r="I195" i="1" s="1"/>
  <c r="H191" i="1"/>
  <c r="G191" i="1"/>
  <c r="I190" i="1"/>
  <c r="I189" i="1"/>
  <c r="I188" i="1"/>
  <c r="I187" i="1"/>
  <c r="I186" i="1"/>
  <c r="G182" i="1"/>
  <c r="I181" i="1"/>
  <c r="I180" i="1"/>
  <c r="I179" i="1"/>
  <c r="I178" i="1"/>
  <c r="I177" i="1"/>
  <c r="I176" i="1"/>
  <c r="I175" i="1"/>
  <c r="I173" i="1"/>
  <c r="I172" i="1"/>
  <c r="I160" i="1"/>
  <c r="I161" i="1"/>
  <c r="I162" i="1"/>
  <c r="I163" i="1"/>
  <c r="I164" i="1"/>
  <c r="I165" i="1"/>
  <c r="I166" i="1"/>
  <c r="I167" i="1"/>
  <c r="I168" i="1"/>
  <c r="I159" i="1"/>
  <c r="G169" i="1"/>
  <c r="H169" i="1"/>
  <c r="I151" i="1"/>
  <c r="I152" i="1"/>
  <c r="I153" i="1"/>
  <c r="I154" i="1"/>
  <c r="I155" i="1"/>
  <c r="I150" i="1"/>
  <c r="H156" i="1"/>
  <c r="G156" i="1"/>
  <c r="I324" i="1"/>
  <c r="I323" i="1"/>
  <c r="I268" i="1"/>
  <c r="I271" i="1"/>
  <c r="I73" i="1" l="1"/>
  <c r="I198" i="1" s="1"/>
  <c r="H311" i="1"/>
  <c r="I169" i="1"/>
  <c r="I294" i="1"/>
  <c r="H182" i="1"/>
  <c r="I191" i="1"/>
  <c r="I156" i="1"/>
  <c r="I182" i="1"/>
  <c r="H340" i="1" l="1"/>
  <c r="I319" i="1" l="1"/>
  <c r="I320" i="1"/>
  <c r="I321" i="1"/>
  <c r="I322" i="1"/>
  <c r="I325" i="1"/>
  <c r="I326" i="1"/>
  <c r="I327" i="1"/>
  <c r="I328" i="1"/>
  <c r="I329" i="1"/>
  <c r="I339" i="1"/>
  <c r="I318" i="1"/>
  <c r="I263" i="1"/>
  <c r="I264" i="1"/>
  <c r="I265" i="1"/>
  <c r="I266" i="1"/>
  <c r="I267" i="1"/>
  <c r="I276" i="1"/>
  <c r="I277" i="1"/>
  <c r="I278" i="1"/>
  <c r="I279" i="1"/>
  <c r="I310" i="1"/>
  <c r="I253" i="1"/>
  <c r="I232" i="1"/>
  <c r="I228" i="1"/>
  <c r="I230" i="1"/>
  <c r="I234" i="1"/>
  <c r="I211" i="1"/>
  <c r="I224" i="1"/>
  <c r="I227" i="1"/>
  <c r="I229" i="1"/>
  <c r="I231" i="1"/>
  <c r="I233" i="1"/>
  <c r="H59" i="1"/>
  <c r="G59" i="1"/>
  <c r="I46" i="1"/>
  <c r="I47" i="1"/>
  <c r="I48" i="1"/>
  <c r="I49" i="1"/>
  <c r="I50" i="1"/>
  <c r="I51" i="1"/>
  <c r="I52" i="1"/>
  <c r="I53" i="1"/>
  <c r="I54" i="1"/>
  <c r="I55" i="1"/>
  <c r="I56" i="1"/>
  <c r="I57" i="1"/>
  <c r="I58" i="1"/>
  <c r="I45" i="1"/>
  <c r="I145" i="1"/>
  <c r="I146" i="1"/>
  <c r="I137" i="1"/>
  <c r="I138" i="1"/>
  <c r="I139" i="1"/>
  <c r="I140" i="1"/>
  <c r="I141" i="1"/>
  <c r="I142" i="1"/>
  <c r="I143" i="1"/>
  <c r="I144" i="1"/>
  <c r="H147" i="1"/>
  <c r="G147" i="1"/>
  <c r="I132" i="1"/>
  <c r="I120" i="1"/>
  <c r="I119" i="1"/>
  <c r="I133" i="1"/>
  <c r="I131" i="1"/>
  <c r="I130" i="1"/>
  <c r="I129" i="1"/>
  <c r="I128" i="1"/>
  <c r="I127" i="1"/>
  <c r="I126" i="1"/>
  <c r="I125" i="1"/>
  <c r="I124" i="1"/>
  <c r="I123" i="1"/>
  <c r="I122" i="1"/>
  <c r="I121" i="1"/>
  <c r="I115" i="1"/>
  <c r="I114" i="1"/>
  <c r="I113" i="1"/>
  <c r="I112" i="1"/>
  <c r="I111" i="1"/>
  <c r="I108" i="1"/>
  <c r="I107" i="1"/>
  <c r="I106" i="1"/>
  <c r="I105" i="1"/>
  <c r="I104" i="1"/>
  <c r="I110" i="1"/>
  <c r="I109" i="1"/>
  <c r="I103" i="1"/>
  <c r="I102" i="1"/>
  <c r="I101" i="1"/>
  <c r="I100" i="1"/>
  <c r="I89" i="1"/>
  <c r="I90" i="1"/>
  <c r="I91" i="1"/>
  <c r="I92" i="1"/>
  <c r="I93" i="1"/>
  <c r="I94" i="1"/>
  <c r="I95" i="1"/>
  <c r="I96" i="1"/>
  <c r="I88" i="1"/>
  <c r="I76" i="1"/>
  <c r="I77" i="1"/>
  <c r="I78" i="1"/>
  <c r="I79" i="1"/>
  <c r="I81" i="1"/>
  <c r="I82" i="1"/>
  <c r="I83" i="1"/>
  <c r="I84" i="1"/>
  <c r="I86" i="1"/>
  <c r="I87" i="1"/>
  <c r="I134" i="1" l="1"/>
  <c r="I116" i="1"/>
  <c r="I97" i="1"/>
  <c r="I59" i="1"/>
  <c r="I311" i="1"/>
  <c r="I242" i="1"/>
  <c r="I147" i="1"/>
  <c r="I340" i="1"/>
  <c r="H42" i="1" l="1"/>
  <c r="L232" i="1" s="1"/>
  <c r="G42" i="1"/>
  <c r="K232" i="1" s="1"/>
  <c r="I41" i="1" l="1"/>
  <c r="I42" i="1" s="1"/>
  <c r="M232" i="1" s="1"/>
  <c r="F10" i="1" l="1"/>
  <c r="A4" i="1" l="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B18" i="1"/>
  <c r="A31" i="1" l="1"/>
  <c r="A32" i="1" s="1"/>
  <c r="A33" i="1" s="1"/>
  <c r="A34" i="1" s="1"/>
  <c r="A35" i="1" s="1"/>
  <c r="A36" i="1" s="1"/>
  <c r="A37" i="1" s="1"/>
  <c r="A38" i="1" s="1"/>
  <c r="A39" i="1" s="1"/>
  <c r="A41" i="1" l="1"/>
  <c r="A42" i="1" s="1"/>
  <c r="A43" i="1" s="1"/>
  <c r="A40" i="1"/>
  <c r="A45" i="1" l="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44" i="1"/>
  <c r="A137" i="1" l="1"/>
  <c r="A138" i="1" s="1"/>
  <c r="A139" i="1" s="1"/>
  <c r="A140" i="1" s="1"/>
  <c r="A141" i="1" s="1"/>
  <c r="A142" i="1" s="1"/>
  <c r="A143" i="1" s="1"/>
  <c r="A144" i="1" s="1"/>
  <c r="A145" i="1" s="1"/>
  <c r="A146" i="1" s="1"/>
  <c r="A147" i="1" s="1"/>
  <c r="A148" i="1" s="1"/>
  <c r="A136" i="1"/>
  <c r="A150" i="1" l="1"/>
  <c r="A151" i="1" s="1"/>
  <c r="A152" i="1" s="1"/>
  <c r="A153" i="1" s="1"/>
  <c r="A154" i="1" s="1"/>
  <c r="A155" i="1" s="1"/>
  <c r="A156" i="1" s="1"/>
  <c r="A157" i="1" s="1"/>
  <c r="A149" i="1"/>
  <c r="A159" i="1" l="1"/>
  <c r="A160" i="1" s="1"/>
  <c r="A161" i="1" s="1"/>
  <c r="A162" i="1" s="1"/>
  <c r="A163" i="1" s="1"/>
  <c r="A164" i="1" s="1"/>
  <c r="A165" i="1" s="1"/>
  <c r="A166" i="1" s="1"/>
  <c r="A167" i="1" s="1"/>
  <c r="A168" i="1" s="1"/>
  <c r="A169" i="1" s="1"/>
  <c r="A170" i="1" s="1"/>
  <c r="A158" i="1"/>
  <c r="A172" i="1" l="1"/>
  <c r="A173" i="1" s="1"/>
  <c r="A174" i="1" s="1"/>
  <c r="A175" i="1" s="1"/>
  <c r="A176" i="1" s="1"/>
  <c r="A177" i="1" s="1"/>
  <c r="A178" i="1" s="1"/>
  <c r="A179" i="1" s="1"/>
  <c r="A180" i="1" s="1"/>
  <c r="A181" i="1" s="1"/>
  <c r="A182" i="1" s="1"/>
  <c r="A183" i="1" s="1"/>
  <c r="A171" i="1"/>
  <c r="A185" i="1" l="1"/>
  <c r="A186" i="1" s="1"/>
  <c r="A187" i="1" s="1"/>
  <c r="A188" i="1" s="1"/>
  <c r="A189" i="1" s="1"/>
  <c r="A190" i="1" s="1"/>
  <c r="A191" i="1" s="1"/>
  <c r="A192" i="1" s="1"/>
  <c r="A184" i="1"/>
  <c r="A194" i="1" l="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29" i="1" s="1"/>
  <c r="A330" i="1" s="1"/>
  <c r="A331" i="1" s="1"/>
  <c r="A332" i="1" s="1"/>
  <c r="A333" i="1" s="1"/>
  <c r="A334" i="1" s="1"/>
  <c r="A335" i="1" s="1"/>
  <c r="A336" i="1" s="1"/>
  <c r="A337" i="1" s="1"/>
  <c r="A338" i="1" s="1"/>
  <c r="A339" i="1" s="1"/>
  <c r="A340" i="1" s="1"/>
  <c r="A193" i="1"/>
</calcChain>
</file>

<file path=xl/sharedStrings.xml><?xml version="1.0" encoding="utf-8"?>
<sst xmlns="http://schemas.openxmlformats.org/spreadsheetml/2006/main" count="597" uniqueCount="355">
  <si>
    <t>Departments</t>
  </si>
  <si>
    <t>CIB Budget</t>
  </si>
  <si>
    <t>Affected Budgets</t>
  </si>
  <si>
    <t>City Attorney's Office</t>
  </si>
  <si>
    <t>City Council</t>
  </si>
  <si>
    <t>Emergency Management</t>
  </si>
  <si>
    <t>Financial Services</t>
  </si>
  <si>
    <t>Fire and Safety Services</t>
  </si>
  <si>
    <t>General Government Accounts</t>
  </si>
  <si>
    <t>Human Resources</t>
  </si>
  <si>
    <t>Mayor's Office</t>
  </si>
  <si>
    <t>Parks and Recreation</t>
  </si>
  <si>
    <t>Police Department</t>
  </si>
  <si>
    <t>Public Works</t>
  </si>
  <si>
    <t>Public Health</t>
  </si>
  <si>
    <t>Budget Affected:</t>
  </si>
  <si>
    <t>Total Amount of Transaction:</t>
  </si>
  <si>
    <t>General vs. Special Fund</t>
  </si>
  <si>
    <t>General Fund</t>
  </si>
  <si>
    <t>Special Fund</t>
  </si>
  <si>
    <t>Fiscal Analysis</t>
  </si>
  <si>
    <t>CURRENT</t>
  </si>
  <si>
    <t>AMENDED</t>
  </si>
  <si>
    <t xml:space="preserve">  Description</t>
  </si>
  <si>
    <t xml:space="preserve"> BUDGET </t>
  </si>
  <si>
    <t>CHANGES</t>
  </si>
  <si>
    <t>Detail Accounting Codes:</t>
  </si>
  <si>
    <t>Operating Budget</t>
  </si>
  <si>
    <t>Safety and Inspections</t>
  </si>
  <si>
    <t>Technology and Communications</t>
  </si>
  <si>
    <t>(Select Department)</t>
  </si>
  <si>
    <t>(Choose CIB or Operating)</t>
  </si>
  <si>
    <t>Funding Source</t>
  </si>
  <si>
    <t>Funding Source:</t>
  </si>
  <si>
    <t>Charter Citation:</t>
  </si>
  <si>
    <t>Transfer of Appropriations</t>
  </si>
  <si>
    <t>Grant</t>
  </si>
  <si>
    <t>Donation</t>
  </si>
  <si>
    <t>(Select Funding Source)</t>
  </si>
  <si>
    <t>Spending Changes</t>
  </si>
  <si>
    <t>Financing Changes</t>
  </si>
  <si>
    <t>TOTAL:</t>
  </si>
  <si>
    <t>Other</t>
  </si>
  <si>
    <t>HREEO</t>
  </si>
  <si>
    <t>HRA</t>
  </si>
  <si>
    <t>PED</t>
  </si>
  <si>
    <t>City of Saint Paul Financial Analysis</t>
  </si>
  <si>
    <t>(Choose General, Special or Capital)</t>
  </si>
  <si>
    <t>Capital</t>
  </si>
  <si>
    <t xml:space="preserve">BUDGET </t>
  </si>
  <si>
    <t>Multiple Departments</t>
  </si>
  <si>
    <t>Public Library Agency</t>
  </si>
  <si>
    <t>Both Operating and CIB Budgets</t>
  </si>
  <si>
    <t>Multiple Funds</t>
  </si>
  <si>
    <t>Multiple</t>
  </si>
  <si>
    <t>RiverCentre</t>
  </si>
  <si>
    <t>Water Department</t>
  </si>
  <si>
    <t>File ID Number:</t>
  </si>
  <si>
    <t xml:space="preserve"> </t>
  </si>
  <si>
    <t>Appropriation already included in budget?</t>
  </si>
  <si>
    <t>Already Appropriated?</t>
  </si>
  <si>
    <t>(Yes or No?)</t>
  </si>
  <si>
    <t>Yes</t>
  </si>
  <si>
    <t>No</t>
  </si>
  <si>
    <t>Company</t>
  </si>
  <si>
    <t>(Choose Company)</t>
  </si>
  <si>
    <t>Account</t>
  </si>
  <si>
    <t>Account Category</t>
  </si>
  <si>
    <t>Fund-Dept-Cost Center</t>
  </si>
  <si>
    <t>Activity</t>
  </si>
  <si>
    <t>Life to Date Activity Budget</t>
  </si>
  <si>
    <t>GL Annual Budget</t>
  </si>
  <si>
    <t>GENERAL LEDGER (GL) - ANNUAL BUDGET</t>
  </si>
  <si>
    <t>ACTIVITY LEDGER (AC) - LIFE TO DATE ACTIVITY BUDGET</t>
  </si>
  <si>
    <t>Complete this section for Grants, Capital, Capital Bond Proceeds, STAR, TIF, and HRA amendments.</t>
  </si>
  <si>
    <t>Activity Group</t>
  </si>
  <si>
    <t>City of Saint Paul Financial Analysis Template Instructions</t>
  </si>
  <si>
    <t>Purpose of the Fiscal Analysis Template:</t>
  </si>
  <si>
    <t xml:space="preserve">• Provide summary information of the fiscal impact of financial resolutions that </t>
  </si>
  <si>
    <t xml:space="preserve">   come before the Mayor and City Council</t>
  </si>
  <si>
    <t xml:space="preserve">• Provide accurate accounting information (codes, and amounts) so that budget </t>
  </si>
  <si>
    <t xml:space="preserve">   amendments can be reflected in the Infor system.</t>
  </si>
  <si>
    <t>• Resolutions and administrative orders without this information will not be approved</t>
  </si>
  <si>
    <t xml:space="preserve">   by OFS, and will be returned to the resolution drafter.</t>
  </si>
  <si>
    <t>Financial Analysis Template</t>
  </si>
  <si>
    <t xml:space="preserve">   this file. Pop-up windows will appear throughout the file to provide more details on</t>
  </si>
  <si>
    <t xml:space="preserve">   what information is required.</t>
  </si>
  <si>
    <t xml:space="preserve">   resolutions, including:</t>
  </si>
  <si>
    <t>- Grants: applying for, accepting, and budgeting</t>
  </si>
  <si>
    <t>- Donations: soliciting, accepting, and budgeting</t>
  </si>
  <si>
    <t>- Budget amendments: both resolutions and administrative orders</t>
  </si>
  <si>
    <t>- All other resolutions with a financial impact</t>
  </si>
  <si>
    <t>• Required fields are marked with red font or borders.</t>
  </si>
  <si>
    <r>
      <t xml:space="preserve">• </t>
    </r>
    <r>
      <rPr>
        <b/>
        <sz val="11"/>
        <color theme="1"/>
        <rFont val="Calibri"/>
        <family val="2"/>
        <scheme val="minor"/>
      </rPr>
      <t>General Ledger  (GL) - Annual Budget</t>
    </r>
  </si>
  <si>
    <t>- This section is required for all changes to the budget via budget amendment or administrative order</t>
  </si>
  <si>
    <r>
      <t xml:space="preserve">• </t>
    </r>
    <r>
      <rPr>
        <b/>
        <sz val="11"/>
        <color theme="1"/>
        <rFont val="Calibri"/>
        <family val="2"/>
        <scheme val="minor"/>
      </rPr>
      <t>Activity Ledger (AC) - Life to Date Activity Budget</t>
    </r>
  </si>
  <si>
    <t>• Grants</t>
  </si>
  <si>
    <t>• Capital and Capital Bond Proceeds</t>
  </si>
  <si>
    <t>• STAR</t>
  </si>
  <si>
    <t>• TIF</t>
  </si>
  <si>
    <t>• HRA</t>
  </si>
  <si>
    <t>Budget Reference Tabs</t>
  </si>
  <si>
    <t xml:space="preserve">   what kind of Mayoral and/or Council action is required for budget changes to the operating and capital</t>
  </si>
  <si>
    <t xml:space="preserve">   budgets. Charter and administrative code citations for various financial resolutions are also provided.</t>
  </si>
  <si>
    <t>• If you have questions about what is required to accomplish a particular financial action, please</t>
  </si>
  <si>
    <t xml:space="preserve">   contact your budget analyst.</t>
  </si>
  <si>
    <r>
      <t xml:space="preserve">• Provide the requested information in the </t>
    </r>
    <r>
      <rPr>
        <u/>
        <sz val="11"/>
        <color rgb="FF00B050"/>
        <rFont val="Calibri"/>
        <family val="2"/>
        <scheme val="minor"/>
      </rPr>
      <t>Financial Analysis Template (green tab)</t>
    </r>
    <r>
      <rPr>
        <sz val="11"/>
        <rFont val="Calibri"/>
        <family val="2"/>
        <scheme val="minor"/>
      </rPr>
      <t xml:space="preserve"> of</t>
    </r>
  </si>
  <si>
    <r>
      <t xml:space="preserve">• Complete the </t>
    </r>
    <r>
      <rPr>
        <b/>
        <sz val="11"/>
        <color theme="1"/>
        <rFont val="Calibri"/>
        <family val="2"/>
        <scheme val="minor"/>
      </rPr>
      <t>top section</t>
    </r>
    <r>
      <rPr>
        <sz val="11"/>
        <rFont val="Calibri"/>
        <family val="2"/>
        <scheme val="minor"/>
      </rPr>
      <t xml:space="preserve"> (line #s 1-27) of the Financial Analysis Template for any finance related</t>
    </r>
  </si>
  <si>
    <r>
      <t xml:space="preserve">- Complete the </t>
    </r>
    <r>
      <rPr>
        <b/>
        <sz val="11"/>
        <color theme="1"/>
        <rFont val="Calibri"/>
        <family val="2"/>
        <scheme val="minor"/>
      </rPr>
      <t>General Ledger</t>
    </r>
    <r>
      <rPr>
        <sz val="11"/>
        <rFont val="Calibri"/>
        <family val="2"/>
        <scheme val="minor"/>
      </rPr>
      <t xml:space="preserve"> section for all changes to the annual budget</t>
    </r>
  </si>
  <si>
    <r>
      <t xml:space="preserve">- Provide accurate </t>
    </r>
    <r>
      <rPr>
        <b/>
        <sz val="11"/>
        <color theme="1"/>
        <rFont val="Calibri"/>
        <family val="2"/>
        <scheme val="minor"/>
      </rPr>
      <t>GL account codes</t>
    </r>
    <r>
      <rPr>
        <sz val="11"/>
        <rFont val="Calibri"/>
        <family val="2"/>
        <scheme val="minor"/>
      </rPr>
      <t>: Company, Accounting Unit (fund-department-cost center), Account</t>
    </r>
  </si>
  <si>
    <r>
      <t xml:space="preserve">- Complete the </t>
    </r>
    <r>
      <rPr>
        <b/>
        <sz val="11"/>
        <color theme="1"/>
        <rFont val="Calibri"/>
        <family val="2"/>
        <scheme val="minor"/>
      </rPr>
      <t>Activity Ledger</t>
    </r>
    <r>
      <rPr>
        <sz val="11"/>
        <rFont val="Calibri"/>
        <family val="2"/>
        <scheme val="minor"/>
      </rPr>
      <t xml:space="preserve"> section </t>
    </r>
    <r>
      <rPr>
        <u/>
        <sz val="11"/>
        <color theme="1"/>
        <rFont val="Calibri"/>
        <family val="2"/>
        <scheme val="minor"/>
      </rPr>
      <t>in addition to</t>
    </r>
    <r>
      <rPr>
        <sz val="11"/>
        <rFont val="Calibri"/>
        <family val="2"/>
        <scheme val="minor"/>
      </rPr>
      <t xml:space="preserve"> the GL section for changes to the following budgets:</t>
    </r>
  </si>
  <si>
    <r>
      <t xml:space="preserve">• The </t>
    </r>
    <r>
      <rPr>
        <u/>
        <sz val="11"/>
        <color rgb="FF00B0F0"/>
        <rFont val="Calibri"/>
        <family val="2"/>
        <scheme val="minor"/>
      </rPr>
      <t>Operating Budget Reference</t>
    </r>
    <r>
      <rPr>
        <sz val="11"/>
        <color rgb="FF00B0F0"/>
        <rFont val="Calibri"/>
        <family val="2"/>
        <scheme val="minor"/>
      </rPr>
      <t xml:space="preserve"> </t>
    </r>
    <r>
      <rPr>
        <sz val="11"/>
        <rFont val="Calibri"/>
        <family val="2"/>
        <scheme val="minor"/>
      </rPr>
      <t xml:space="preserve">and </t>
    </r>
    <r>
      <rPr>
        <u/>
        <sz val="11"/>
        <color rgb="FF00B0F0"/>
        <rFont val="Calibri"/>
        <family val="2"/>
        <scheme val="minor"/>
      </rPr>
      <t>CIB Budget Reference</t>
    </r>
    <r>
      <rPr>
        <sz val="11"/>
        <color rgb="FF00B0F0"/>
        <rFont val="Calibri"/>
        <family val="2"/>
        <scheme val="minor"/>
      </rPr>
      <t xml:space="preserve"> </t>
    </r>
    <r>
      <rPr>
        <sz val="11"/>
        <rFont val="Calibri"/>
        <family val="2"/>
        <scheme val="minor"/>
      </rPr>
      <t>pages (blue tabs) contain guidance on</t>
    </r>
  </si>
  <si>
    <t>Operating Budget Changes Procedures Guide</t>
  </si>
  <si>
    <t>In order to:</t>
  </si>
  <si>
    <t xml:space="preserve">Resolution, A.O., or Other Documentation Required? </t>
  </si>
  <si>
    <t>Resolution/AO Action</t>
  </si>
  <si>
    <t>Charter/Code Citation</t>
  </si>
  <si>
    <t>Agenda Section</t>
  </si>
  <si>
    <t>1.)</t>
  </si>
  <si>
    <r>
      <t xml:space="preserve">Recognize additional/unanticipated revenues 
</t>
    </r>
    <r>
      <rPr>
        <sz val="12"/>
        <rFont val="Times"/>
        <family val="1"/>
      </rPr>
      <t>(Ex. Outperforming revenues, outside donations, etc.)</t>
    </r>
  </si>
  <si>
    <t>Budget Amendment Resolution and Public Hearing</t>
  </si>
  <si>
    <t>- Mayor certifies that there are available for appropriation total revenues in excess of those estimated in the budget
- Amend spending and financing to recognize  new revenue in the appropriate company and activity</t>
  </si>
  <si>
    <t>C.C. 10.07.1</t>
  </si>
  <si>
    <t>Public Hearing</t>
  </si>
  <si>
    <t>2.)</t>
  </si>
  <si>
    <t>Accept a Grant</t>
  </si>
  <si>
    <t>a.) If no budget has previously been established for the grant</t>
  </si>
  <si>
    <t>Award Letter and/or Grant Agreement
Budget Amendment Resolution and Public Hearing</t>
  </si>
  <si>
    <t>- Mayor certifies that there are available for appropriation total revenues in excess of those estimated in the budget
- Amend spending and financing to recognize the grant in the appropriate company and activity</t>
  </si>
  <si>
    <t>C.C. 10.07.1
Admin 41.03</t>
  </si>
  <si>
    <t>b.) Previously established grant budget</t>
  </si>
  <si>
    <t xml:space="preserve">Award Letter and/or Grant Agreement 
Resolution Accepting the Grant Funds (No public hearing needed)          </t>
  </si>
  <si>
    <t xml:space="preserve">- Accept the awarded grant funds
- Include in the resolution that the grant funds were included in the current year's budget </t>
  </si>
  <si>
    <t>Consent</t>
  </si>
  <si>
    <t>3.)</t>
  </si>
  <si>
    <r>
      <t xml:space="preserve">Transfer Appropriations </t>
    </r>
    <r>
      <rPr>
        <b/>
        <u/>
        <sz val="12"/>
        <rFont val="Times"/>
        <family val="1"/>
      </rPr>
      <t>within Departments</t>
    </r>
    <r>
      <rPr>
        <b/>
        <sz val="12"/>
        <rFont val="Times"/>
        <family val="1"/>
      </rPr>
      <t>:</t>
    </r>
  </si>
  <si>
    <t>a.) Within the same Fund/Company</t>
  </si>
  <si>
    <t>Administrative Order (A.O.)</t>
  </si>
  <si>
    <t>- Mayor may transfer any unencumbered appropriation balances within a department
- Administrative order is prepared to execute the transfer</t>
  </si>
  <si>
    <t xml:space="preserve">C.C. 10.07.4                                                                  </t>
  </si>
  <si>
    <t>b.) Between Funds/Companies</t>
  </si>
  <si>
    <t>Budget Amendment Resolution</t>
  </si>
  <si>
    <t>- Mayor recommends and council approves through resolution to transfer appropriations between companies
- Amend spending and financing to recognize  transfer</t>
  </si>
  <si>
    <t>4.)</t>
  </si>
  <si>
    <r>
      <t>Transfer Appropriations</t>
    </r>
    <r>
      <rPr>
        <b/>
        <u/>
        <sz val="12"/>
        <rFont val="Times"/>
        <family val="1"/>
      </rPr>
      <t xml:space="preserve"> between Departments</t>
    </r>
  </si>
  <si>
    <t>- Mayor recommends and council approves through resolution to transfer appropriations between departments
- Amend spending and financing to recognize  transfer</t>
  </si>
  <si>
    <t xml:space="preserve">5.) </t>
  </si>
  <si>
    <r>
      <t>Allow appropriations to lapse (non-capital improvement dollars)</t>
    </r>
    <r>
      <rPr>
        <sz val="12"/>
        <rFont val="Times"/>
        <family val="1"/>
      </rPr>
      <t xml:space="preserve">
For Lapse of appropriations - Capital improvements see City Charter 10.09. 
For guidance on budget change procedures for accomplished or abandoned projects, see the CIB Project and Budget Changes Procedures Guide, numbers 1, 2, and 6. </t>
    </r>
  </si>
  <si>
    <t>None</t>
  </si>
  <si>
    <t>- No action required. 
-All non-encumbered appropriations will fall to fund balance at the end of the fiscal year.
- All encumbered appropriations will be re-appropriated in the following fiscal year's budget for the same purposes</t>
  </si>
  <si>
    <t>C.C. 10.08</t>
  </si>
  <si>
    <t>N/A</t>
  </si>
  <si>
    <t>6.)</t>
  </si>
  <si>
    <t>Enact Emergency Appropriation</t>
  </si>
  <si>
    <t>Emergency is defined as "a sudden or unforeseen situation affecting life, health, property, or the public peace or welfare that requires immediate council action", C.C. 6.06 Emergency Ordinances
Budget Amendment Resolution</t>
  </si>
  <si>
    <t>- Resolution to appropriate emergency funds is adopted by unanimous affirmative vote by the council</t>
  </si>
  <si>
    <t>C.C. 10.07.2
C.C. 6.06</t>
  </si>
  <si>
    <t>7.)</t>
  </si>
  <si>
    <t>Reduction of Appropriations</t>
  </si>
  <si>
    <t>Report by the Mayor of the estimated amount of the deficit
Recommendation by the Mayor to the City Council of steps to be taken</t>
  </si>
  <si>
    <t>- Resolution or other actions deemed necessary by Council to prevent or minimize any deficit</t>
  </si>
  <si>
    <t>C.C. 10.07.3</t>
  </si>
  <si>
    <t>Capital Project and Budget Changes Procedures Guide</t>
  </si>
  <si>
    <t>Resolution and/or A.O. Required? CIB</t>
  </si>
  <si>
    <t>Close a completed project with excess balances</t>
  </si>
  <si>
    <t>Administrative Order (completed by OFS)
Periodic review by the CIB Committee</t>
  </si>
  <si>
    <t>- Amend project financing and spending
- Transfer excess appropriation to contingency when applicable</t>
  </si>
  <si>
    <t>Administrative Code 57.09 (2)
City Charter 10.09 - Accomplished projects</t>
  </si>
  <si>
    <t>Close a completed project with no excess balances, but excess spending authority</t>
  </si>
  <si>
    <t xml:space="preserve">- Amend project financing and spending
</t>
  </si>
  <si>
    <t>City Charter 10.09 - Accomplished projects</t>
  </si>
  <si>
    <t>Close a completed project with no excess balances and no excess spending authority</t>
  </si>
  <si>
    <t>- Contact OFS with project budget codes to have the project inactivated in the finance system</t>
  </si>
  <si>
    <t>Adding new spending authority to an existing project (without changing the scope of the project)</t>
  </si>
  <si>
    <t>a.) Financing source is new money</t>
  </si>
  <si>
    <t>CIB Committee review and recommendation
Mayor recommends via resolution
Compliance with City Comprehensive Plan
Public hearing</t>
  </si>
  <si>
    <t>- Amend project financing and spending to recognize new revenue</t>
  </si>
  <si>
    <t>Administrative Code 57.09 (1)
City Charter 10.07.1</t>
  </si>
  <si>
    <t>b.) Financing source is contingency (less than $25,000)</t>
  </si>
  <si>
    <t>All proposed uses of Contingency funds must first be reviewed by OFS
Transfers within a department require an Administrative Order (completed by departments; verified and approved by OFS)
A.O.s require periodic review by CIB Committee
Transfers between departments require a resolution (completed by departments; verified and approved by OFS)</t>
  </si>
  <si>
    <t>- Reduce amount in appropriate contingency fund
- Amend project spending and financing to recognize  use of contingency funding</t>
  </si>
  <si>
    <t>Administrative Code 57.09 (3) a
City Charter 10.07.4</t>
  </si>
  <si>
    <t>c.) Financing source is contingency (more than $25,000)</t>
  </si>
  <si>
    <t xml:space="preserve">All proposed uses of Contingency funds must first be reviewed by OFS
CIB Committee review and recommendation
Mayor recommends via resolution
Public hearing
</t>
  </si>
  <si>
    <r>
      <t>- Reduce amount in appropriate contingency fund ("</t>
    </r>
    <r>
      <rPr>
        <i/>
        <sz val="12"/>
        <rFont val="Times"/>
      </rPr>
      <t>unallocated reserve account</t>
    </r>
    <r>
      <rPr>
        <sz val="12"/>
        <rFont val="Times"/>
      </rPr>
      <t xml:space="preserve">")
</t>
    </r>
    <r>
      <rPr>
        <sz val="12"/>
        <rFont val="Times"/>
        <family val="1"/>
      </rPr>
      <t xml:space="preserve">
- Amend project spending and financing to recognize  use of contingency funding</t>
    </r>
  </si>
  <si>
    <t>Administrative Code 57.09 (3) b
City Charter 10.07.4</t>
  </si>
  <si>
    <r>
      <t xml:space="preserve">Add a new project
</t>
    </r>
    <r>
      <rPr>
        <sz val="12"/>
        <rFont val="Times"/>
      </rPr>
      <t xml:space="preserve">OR
</t>
    </r>
    <r>
      <rPr>
        <u/>
        <sz val="12"/>
        <rFont val="Times"/>
      </rPr>
      <t>Expand the scope of an existing project</t>
    </r>
  </si>
  <si>
    <t>b.) Financing source is contingency</t>
  </si>
  <si>
    <t>- Transfer dollars from contingency to new project
- Amend spending and financing to recognize  transfer</t>
  </si>
  <si>
    <t>Administrative Code 57.09 (1)
City Charter 10.07.4</t>
  </si>
  <si>
    <t>Declare a project abandoned</t>
  </si>
  <si>
    <t>Council resolution</t>
  </si>
  <si>
    <r>
      <t>- Identify project as abandoned 
-Transfer appropriation for the abandoned project to a separate contingency fund ("</t>
    </r>
    <r>
      <rPr>
        <i/>
        <sz val="12"/>
        <rFont val="Times"/>
      </rPr>
      <t>unallocated reserve account</t>
    </r>
    <r>
      <rPr>
        <sz val="12"/>
        <rFont val="Times"/>
      </rPr>
      <t>")</t>
    </r>
    <r>
      <rPr>
        <sz val="12"/>
        <rFont val="Times"/>
        <family val="1"/>
      </rPr>
      <t xml:space="preserve">
- Reappropriation of the funds needs CIB Committee review, Mayor recommendation, and Council approval (see either of the Add dollars to a project sections above)</t>
    </r>
  </si>
  <si>
    <t>Administrative Code 57.09 (4)
City Charter 10.09</t>
  </si>
  <si>
    <t>Replace an approved project with a new project</t>
  </si>
  <si>
    <t>1) Declare an approved project abandoned or completed with excess balances (see process above)
2) Add new project after capital improvement budget is adopted (see process above)</t>
  </si>
  <si>
    <t>- Can accomplish both steps in one resolution</t>
  </si>
  <si>
    <t>Consent
or
Public Hearing</t>
  </si>
  <si>
    <t>ATTACHED TO BOTH BUDGET RESOLUTIONS AND ADMINISTRATIVE ORDERS</t>
  </si>
  <si>
    <t>GRANTS, CAPITAL, BOND, STAR, TIF, OR HRA BUDGETS</t>
  </si>
  <si>
    <r>
      <t xml:space="preserve">- Provide accurate </t>
    </r>
    <r>
      <rPr>
        <b/>
        <sz val="11"/>
        <color theme="1"/>
        <rFont val="Calibri"/>
        <family val="2"/>
        <scheme val="minor"/>
      </rPr>
      <t>AC account codes</t>
    </r>
    <r>
      <rPr>
        <sz val="11"/>
        <rFont val="Calibri"/>
        <family val="2"/>
        <scheme val="minor"/>
      </rPr>
      <t>: Activity Group, Activity, Account Category</t>
    </r>
  </si>
  <si>
    <t>- If you need help with GL codes, check the Chart of Accounts crosswalk on the intranet or contact Lori Lee x68822</t>
  </si>
  <si>
    <t>- If you need help with AC codes, check the Chart of Accounts crosswalk on the intranet or contact Patty Germain x68807</t>
  </si>
  <si>
    <t>10.7.4</t>
  </si>
  <si>
    <t>MEDICARE REGULAR</t>
  </si>
  <si>
    <t>PERA COORDINATED PENSION</t>
  </si>
  <si>
    <t>GENERAL PROFESSIONAL SERVICE</t>
  </si>
  <si>
    <t>USE OF FUND EQUITY</t>
  </si>
  <si>
    <t>PMT TO SUBCONTRACTOR</t>
  </si>
  <si>
    <t>FULL TIME CERTIFIED</t>
  </si>
  <si>
    <t>FULL TIME APPOINTED</t>
  </si>
  <si>
    <t>SALARY NEEDS</t>
  </si>
  <si>
    <t>SOCIAL SECURITY</t>
  </si>
  <si>
    <t>EMPLOYEE HEALTH INSURANCE</t>
  </si>
  <si>
    <t>INDIRECT FRINGES</t>
  </si>
  <si>
    <t>MN PAID LEAVE</t>
  </si>
  <si>
    <t>BLDG AND OFFICE SPACE RENTAL</t>
  </si>
  <si>
    <t>CENTRAL SERVICE</t>
  </si>
  <si>
    <t>ENTERPRISE TECHNOLOGY INITIATIVE</t>
  </si>
  <si>
    <t>AUDIO AND VIDEO EQUIPMENT</t>
  </si>
  <si>
    <t>27543610</t>
  </si>
  <si>
    <t>COLLECTION AGENCY FEE</t>
  </si>
  <si>
    <t>EQUIPMENT MAINTENANCE CONTRACT</t>
  </si>
  <si>
    <t>INTERNET SERVICES</t>
  </si>
  <si>
    <t>CITYWIDE TECHNOLOGY AND INNOVATION</t>
  </si>
  <si>
    <t>COMPUTER HARDWARE</t>
  </si>
  <si>
    <t>COMPUTER SUPPLIES</t>
  </si>
  <si>
    <t>LIBRARY MATERIALS</t>
  </si>
  <si>
    <t>PC REPLACEMENT</t>
  </si>
  <si>
    <t>CONTINGENCY</t>
  </si>
  <si>
    <t>GENERAL REPAIR MAINENANCE SERVICE</t>
  </si>
  <si>
    <t>COMPUTER SOFTWARE</t>
  </si>
  <si>
    <t>ELECTRICITY</t>
  </si>
  <si>
    <t>PART TIME CERTIFIED</t>
  </si>
  <si>
    <t>NOT CERTIFIED TEMP SEASONAL</t>
  </si>
  <si>
    <t>TRANSFER TO SPECIAL REVENUE FUND</t>
  </si>
  <si>
    <t>TRANSFER FR SPECIAL REVENUE FUND</t>
  </si>
  <si>
    <t>TRANSFER FR GENERAL FUND</t>
  </si>
  <si>
    <t>GENERAL PROFESSIONAL SERVICE - City Council Modernization</t>
  </si>
  <si>
    <t>GENERAL PROFESSIONAL SERVICE - Immigration Defense Fund</t>
  </si>
  <si>
    <t>GENERAL PROFESSIONAL SERVICE - Naturalization Support</t>
  </si>
  <si>
    <t>REAL ESTATE SERVICE CHGS - SAC Financial Assistance</t>
  </si>
  <si>
    <t>GENERAL PROFESSIONAL SERVICE - Library Optimal Response</t>
  </si>
  <si>
    <t>GENERAL PROFESSIONAL SERVICE - Smart Library Transformation</t>
  </si>
  <si>
    <t>USE OF FUND EQUITY - Smart Library Transformation</t>
  </si>
  <si>
    <t>USE OF FUND EQUITY - Library Optimal Response</t>
  </si>
  <si>
    <t>21112700</t>
  </si>
  <si>
    <t>21124700</t>
  </si>
  <si>
    <t>TRAVEL TRAINING AND DUES</t>
  </si>
  <si>
    <t>GEN OFFICE SUPPLIES</t>
  </si>
  <si>
    <t>21123700</t>
  </si>
  <si>
    <t>POLICE SWORN</t>
  </si>
  <si>
    <t>PERA POLICE</t>
  </si>
  <si>
    <t>21122700</t>
  </si>
  <si>
    <t>PERA FIRE</t>
  </si>
  <si>
    <t>21117700</t>
  </si>
  <si>
    <t>SECURITY SERVICES</t>
  </si>
  <si>
    <t>SUBTOTAL:</t>
  </si>
  <si>
    <t>SECURITY SERVICES - All Facil General</t>
  </si>
  <si>
    <t>BLDG AND OFFICE SPACE RENTAL - All Facil General</t>
  </si>
  <si>
    <t>PMT TO SUBCONTRACTOR - Administration 300 Annex</t>
  </si>
  <si>
    <t>PMT TO SUBCONTRACTOR - Work Now</t>
  </si>
  <si>
    <t>GENERAL PROFESSIONAL SERVICE - Evie Carshare Support</t>
  </si>
  <si>
    <t>FULL TIME APPOINTED - Fire Opioid Settlement</t>
  </si>
  <si>
    <t>MEDICARE REGULAR - Fire Opioid Settlement</t>
  </si>
  <si>
    <t>PERA FIRE - Fire Opioid Settlement</t>
  </si>
  <si>
    <t>EMPLOYEE HEALTH INSURANCE - Fire Opioid Settlement</t>
  </si>
  <si>
    <t>INDIRECT FRINGES - Fire Opioid Settlement</t>
  </si>
  <si>
    <t>MN PAID LEAVE - Fire Opioid Settlement</t>
  </si>
  <si>
    <t>FULL TIME CERTIFIED - ONS Community Engagement Opioid</t>
  </si>
  <si>
    <t>SOCIAL SECURITY - ONS Community Engagement Opioid</t>
  </si>
  <si>
    <t>MEDICARE REGULAR - ONS Community Engagement Opioid</t>
  </si>
  <si>
    <t>PERA COORDINATED PENSION - ONS Community Engagement Opioid</t>
  </si>
  <si>
    <t>EMPLOYEE HEALTH INSURANCE - ONS Community Engagement Opioid</t>
  </si>
  <si>
    <t>INDIRECT FRINGES - ONS Community Engagement Opioid</t>
  </si>
  <si>
    <t>PC REPLACEMENT - ONS Community Engagement Opioid</t>
  </si>
  <si>
    <t>GENERAL PROFESSIONAL SERVICE - DSI HART/COAST</t>
  </si>
  <si>
    <t>SAFETY SUPPLIES - Library Opioid Settlement</t>
  </si>
  <si>
    <t>CONTINGENCY - Fentanyl Response</t>
  </si>
  <si>
    <t>USE OF FUND EQUITY - City Council Modernization</t>
  </si>
  <si>
    <t>USE OF FUND EQUITY - ONS Neighborhood Safety</t>
  </si>
  <si>
    <t>USE OF FUND EQUITY - Immigration Defense Fund</t>
  </si>
  <si>
    <t>USE OF FUND EQUITY - Naturalization Support</t>
  </si>
  <si>
    <t>TRANSFER FR SPECIAL REVENUE FUND - All Facil General</t>
  </si>
  <si>
    <t>TRANSFER FR GENERAL FUND - Administration 300 Annex</t>
  </si>
  <si>
    <t>TRANSFER FR SPECIAL REVENUE FUND - Administration 300 Annex</t>
  </si>
  <si>
    <t>USE OF FUND EQUITY - Work Now</t>
  </si>
  <si>
    <t>USE OF FUND EQUITY - Evie Carshare Support</t>
  </si>
  <si>
    <t>USE OF FUND EQUITY - DSI SAC Financial Assistance</t>
  </si>
  <si>
    <t>USE OF FUND EQUITY - Fire Opioid Settlement</t>
  </si>
  <si>
    <t>SETTLEMENT AWARDS - ONS Neighborhood Safety</t>
  </si>
  <si>
    <t>FULL TIME CERTIFIED - Police HART/COAST</t>
  </si>
  <si>
    <t>POLICE SWORN - Police HART/COAST</t>
  </si>
  <si>
    <t>SOCIAL SECURITY - Police HART/COAST</t>
  </si>
  <si>
    <t>MEDICARE REGULAR - Police HART/COAST</t>
  </si>
  <si>
    <t>PERA COORDINATED PENSION - Police HART/COAST</t>
  </si>
  <si>
    <t>PERA POLICE - Police HART/COAST</t>
  </si>
  <si>
    <t>EMPLOYEE HEALTH INSURANCE - Police HART/COAST</t>
  </si>
  <si>
    <t>INDIRECT FRINGES - Police HART/COAST</t>
  </si>
  <si>
    <t>OUT OF TOWN REGISTRATION FEE - Police HART/COAST</t>
  </si>
  <si>
    <t>MEMBERSHIP DUES - Police HART/COAST</t>
  </si>
  <si>
    <t>TRANSPORTATION - Police HART/COAST</t>
  </si>
  <si>
    <t>LODGING - Police HART/COAST</t>
  </si>
  <si>
    <t>MEALS - Police HART/COAST</t>
  </si>
  <si>
    <t>PC REPLACEMENT - Police HART/COAST</t>
  </si>
  <si>
    <t>USE OF FUND EQUITY - Police HART/COAST</t>
  </si>
  <si>
    <t>SETTLEMENT AWARDS - Police HART/COAST</t>
  </si>
  <si>
    <t>USE OF FUND EQUITY - DSI HART/COAST</t>
  </si>
  <si>
    <t>SETTLEMENT AWARDS - DSI HART/COAST</t>
  </si>
  <si>
    <t>USE OF FUND EQUITY - Library Opioid Settlement</t>
  </si>
  <si>
    <t>USE OF FUND EQUITY - Fentanyl Response</t>
  </si>
  <si>
    <t>SPACE RENTAL</t>
  </si>
  <si>
    <t>LIBRARY FEE NON RESIDENT CARD</t>
  </si>
  <si>
    <t>LIBRARY SERVICE FEE</t>
  </si>
  <si>
    <t>LIBRARY LOST DAMAGE FINES</t>
  </si>
  <si>
    <t>LIBRARY MATERIAL RENTAL</t>
  </si>
  <si>
    <t>LIBRARY DUPLICATING</t>
  </si>
  <si>
    <t>LIBRARY MERCHANDISE</t>
  </si>
  <si>
    <t>OUTSIDE CONTRIBUTION DONATIONS</t>
  </si>
  <si>
    <t>REFUNDS OVERPAYMENTS</t>
  </si>
  <si>
    <t>E RATE REFUNDS</t>
  </si>
  <si>
    <t>CASH OVER OR SHORT</t>
  </si>
  <si>
    <t>LIBRARY FEE RESEARCH</t>
  </si>
  <si>
    <t>FULL TIME CERTIFIED - Library Optimal Response</t>
  </si>
  <si>
    <t>SALARY NEEDS - Library Optimal Response</t>
  </si>
  <si>
    <t>SKILLED SERVICE - Library Optimal Response</t>
  </si>
  <si>
    <t>COMMUNICATIONS SERVICES - Library Optimal Response</t>
  </si>
  <si>
    <t>COMPUTER MATERIAL AND SUPPLIES - Library Optimal Response</t>
  </si>
  <si>
    <t>OTHER EMPLOYEE EXPENSE - Library Optimal Response</t>
  </si>
  <si>
    <t>FULL TIME CERTIFIED - ONS Neighborhood Safety</t>
  </si>
  <si>
    <t>TRADES NO PAY DAYS - ONS Neighborhood Safety</t>
  </si>
  <si>
    <t>SOCIAL SECURITY - ONS Neighborhood Safety</t>
  </si>
  <si>
    <t>MEDICARE REGULAR - ONS Neighborhood Safety</t>
  </si>
  <si>
    <t>PERA COORDINATED PENSION - ONS Neighborhood Safety</t>
  </si>
  <si>
    <t>EMPLOYEE HEALTH INSURANCE - ONS Neighborhood Safety</t>
  </si>
  <si>
    <t>INDIRECT FRINGES - ONS Neighborhood Safety</t>
  </si>
  <si>
    <t>GENERAL PROFESSIONAL SERVICES - ONS Neighborhood Safety</t>
  </si>
  <si>
    <t>AUDIO AND VIDEO EQUIPMENT - ONS Neighborhood Safety</t>
  </si>
  <si>
    <t>COMPUTER SOFTWARE - ONS Neighborhood Safety</t>
  </si>
  <si>
    <t>Aligning project and Accounting Unit budgets in Funds 211, 700, 275, and 260 with the 2026 Adopted Budget.</t>
  </si>
  <si>
    <t>Shifting funds between City Accounting Units to align with accounting principles and the 2026 Adopted Budget</t>
  </si>
  <si>
    <t>Aligning project budgets with Accounting Units and the 2026 Adopted Budget</t>
  </si>
  <si>
    <t>City Council Fund 211 Accounting Unit - no changes</t>
  </si>
  <si>
    <t>ONS Fund 211 Accounting Unit - no changes</t>
  </si>
  <si>
    <t>Moves $190,000 from Library Fund 211 AU into Library Fund 275 AU to be used for Library lease and security per 2026 Adopted Budget</t>
  </si>
  <si>
    <t>Moves $300,000 out of newly-created AU into existing CAO Fund 211 AU to be used for Immigration Defense Fund and Naturalization Support per 2026 Adopted Budget</t>
  </si>
  <si>
    <t>Moves $655,000 from GGA Fund 211 AU into Enterprise Technology Fund to be used for cybersecurity per 2026 Adopted Budget</t>
  </si>
  <si>
    <t>Moves $100,000 from GGA Fund 211 AU into Parks Fund 260 and Fund 211 AUs to be used for the Work Now Initiative per 2026 Adopted Budget</t>
  </si>
  <si>
    <t>Removes 91,263 in carried-forward funds from ONS Opioid AU to align with 2026 Adopted Budget</t>
  </si>
  <si>
    <t>Removes 1,018,092 in carried-forward funds from DSI Opioid AU to align with 2026 Adopted Budget</t>
  </si>
  <si>
    <t>Removes 160,267 in carried-forward funds from Police Opioid AU to align with 2026 Adopted Budget</t>
  </si>
  <si>
    <t>Fire Opioid Settlement AU - no changes</t>
  </si>
  <si>
    <t>GGA Opioid Settlement AU - no changes</t>
  </si>
  <si>
    <t>Removes $78,371 transfer from PW General Fund into PW Fund 211 AU; Funds will be spent out of PW GF on Evie Carshare Support per 2026 Adopted Budget</t>
  </si>
  <si>
    <t>RES PH 26-65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</si>
</sst>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43" formatCode="_(* #,##0.00_);_(* \(#,##0.00\);_(* &quot;-&quot;??_);_(@_)"/>
    <numFmt numFmtId="164" formatCode="_(* #,##0_);_(* \(#,##0\);_(* &quot;-&quot;??_);_(@_)"/>
    <numFmt numFmtId="165" formatCode="_(&quot;$&quot;* #,##0_);_(&quot;$&quot;* \(#,##0\);_(&quot;$&quot;* &quot;-&quot;??_);_(@_)"/>
  </numFmts>
  <fonts count="34" x14ac:knownFonts="1">
    <font>
      <sz val="12"/>
      <name val="Times New Roman"/>
    </font>
    <font>
      <sz val="11"/>
      <color theme="1"/>
      <name val="Calibri"/>
      <family val="2"/>
      <scheme val="minor"/>
    </font>
    <font>
      <sz val="12"/>
      <name val="Times New Roman"/>
      <family val="1"/>
    </font>
    <font>
      <sz val="8"/>
      <name val="Times New Roman"/>
      <family val="1"/>
    </font>
    <font>
      <sz val="12"/>
      <name val="Arial"/>
      <family val="2"/>
    </font>
    <font>
      <b/>
      <u/>
      <sz val="12"/>
      <name val="Arial"/>
      <family val="2"/>
    </font>
    <font>
      <u/>
      <sz val="12"/>
      <name val="Arial"/>
      <family val="2"/>
    </font>
    <font>
      <sz val="12"/>
      <color indexed="10"/>
      <name val="Arial"/>
      <family val="2"/>
    </font>
    <font>
      <b/>
      <sz val="10"/>
      <name val="Arial"/>
      <family val="2"/>
    </font>
    <font>
      <b/>
      <u/>
      <sz val="10"/>
      <name val="Arial"/>
      <family val="2"/>
    </font>
    <font>
      <i/>
      <sz val="10"/>
      <name val="Arial"/>
      <family val="2"/>
    </font>
    <font>
      <sz val="10"/>
      <name val="Arial"/>
      <family val="2"/>
    </font>
    <font>
      <u/>
      <sz val="10"/>
      <name val="Arial"/>
      <family val="2"/>
    </font>
    <font>
      <i/>
      <sz val="10"/>
      <color rgb="FFFF0000"/>
      <name val="Arial"/>
      <family val="2"/>
    </font>
    <font>
      <b/>
      <sz val="11"/>
      <color theme="1"/>
      <name val="Calibri"/>
      <family val="2"/>
      <scheme val="minor"/>
    </font>
    <font>
      <b/>
      <u/>
      <sz val="11"/>
      <color theme="1"/>
      <name val="Calibri"/>
      <family val="2"/>
      <scheme val="minor"/>
    </font>
    <font>
      <u/>
      <sz val="11"/>
      <color theme="1"/>
      <name val="Calibri"/>
      <family val="2"/>
      <scheme val="minor"/>
    </font>
    <font>
      <u/>
      <sz val="11"/>
      <color rgb="FF00B050"/>
      <name val="Calibri"/>
      <family val="2"/>
      <scheme val="minor"/>
    </font>
    <font>
      <u/>
      <sz val="11"/>
      <color rgb="FF00B0F0"/>
      <name val="Calibri"/>
      <family val="2"/>
      <scheme val="minor"/>
    </font>
    <font>
      <sz val="11"/>
      <color rgb="FF00B0F0"/>
      <name val="Calibri"/>
      <family val="2"/>
      <scheme val="minor"/>
    </font>
    <font>
      <sz val="11"/>
      <name val="Calibri"/>
      <family val="2"/>
      <scheme val="minor"/>
    </font>
    <font>
      <sz val="12"/>
      <name val="Times"/>
      <family val="1"/>
    </font>
    <font>
      <b/>
      <sz val="14"/>
      <name val="Times"/>
      <family val="1"/>
    </font>
    <font>
      <i/>
      <sz val="12"/>
      <name val="Times"/>
      <family val="1"/>
    </font>
    <font>
      <b/>
      <sz val="12"/>
      <name val="Times"/>
      <family val="1"/>
    </font>
    <font>
      <sz val="12"/>
      <color indexed="8"/>
      <name val="Times"/>
      <family val="1"/>
    </font>
    <font>
      <b/>
      <u/>
      <sz val="12"/>
      <name val="Times"/>
      <family val="1"/>
    </font>
    <font>
      <sz val="12"/>
      <name val="Times"/>
    </font>
    <font>
      <u/>
      <sz val="12"/>
      <name val="Times"/>
    </font>
    <font>
      <i/>
      <sz val="12"/>
      <name val="Times"/>
    </font>
    <font>
      <b/>
      <sz val="10"/>
      <color rgb="FFFF0000"/>
      <name val="Arial"/>
      <family val="2"/>
    </font>
    <font>
      <sz val="10"/>
      <color rgb="FF000000"/>
      <name val="Arial"/>
      <family val="2"/>
    </font>
    <font>
      <sz val="12"/>
      <name val="Times New Roman"/>
    </font>
    <font>
      <b/>
      <sz val="12"/>
      <name val="Arial"/>
      <family val="2"/>
    </font>
  </fonts>
  <fills count="5">
    <fill>
      <patternFill patternType="none"/>
    </fill>
    <fill>
      <patternFill patternType="gray125"/>
    </fill>
    <fill>
      <patternFill patternType="solid">
        <fgColor theme="3" tint="0.79998168889431442"/>
        <bgColor indexed="64"/>
      </patternFill>
    </fill>
    <fill>
      <patternFill patternType="solid">
        <fgColor theme="3" tint="0.59999389629810485"/>
        <bgColor indexed="64"/>
      </patternFill>
    </fill>
    <fill>
      <patternFill patternType="solid">
        <fgColor theme="0"/>
        <bgColor indexed="64"/>
      </patternFill>
    </fill>
  </fills>
  <borders count="8">
    <border>
      <left/>
      <right/>
      <top/>
      <bottom/>
      <diagonal/>
    </border>
    <border>
      <left/>
      <right/>
      <top/>
      <bottom style="hair">
        <color indexed="64"/>
      </bottom>
      <diagonal/>
    </border>
    <border>
      <left/>
      <right/>
      <top/>
      <bottom style="thin">
        <color indexed="8"/>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indexed="64"/>
      </top>
      <bottom style="hair">
        <color indexed="64"/>
      </bottom>
      <diagonal/>
    </border>
    <border>
      <left/>
      <right/>
      <top style="thin">
        <color indexed="8"/>
      </top>
      <bottom style="thin">
        <color indexed="64"/>
      </bottom>
      <diagonal/>
    </border>
  </borders>
  <cellStyleXfs count="5">
    <xf numFmtId="0" fontId="0" fillId="0" borderId="0"/>
    <xf numFmtId="43" fontId="2" fillId="0" borderId="0" applyFont="0" applyFill="0" applyBorder="0" applyAlignment="0" applyProtection="0"/>
    <xf numFmtId="0" fontId="1" fillId="0" borderId="0"/>
    <xf numFmtId="0" fontId="2" fillId="0" borderId="0"/>
    <xf numFmtId="44" fontId="32" fillId="0" borderId="0" applyFont="0" applyFill="0" applyBorder="0" applyAlignment="0" applyProtection="0"/>
  </cellStyleXfs>
  <cellXfs count="139">
    <xf numFmtId="0" fontId="0" fillId="0" borderId="0" xfId="0"/>
    <xf numFmtId="0" fontId="4" fillId="0" borderId="0" xfId="0" applyFont="1" applyAlignment="1">
      <alignment horizontal="center"/>
    </xf>
    <xf numFmtId="0" fontId="5" fillId="0" borderId="0" xfId="0" applyFont="1"/>
    <xf numFmtId="0" fontId="4" fillId="0" borderId="0" xfId="0" applyFont="1"/>
    <xf numFmtId="0" fontId="6" fillId="0" borderId="0" xfId="0" applyFont="1"/>
    <xf numFmtId="0" fontId="6" fillId="0" borderId="1" xfId="0" applyFont="1" applyBorder="1"/>
    <xf numFmtId="0" fontId="4" fillId="0" borderId="1" xfId="0" applyFont="1" applyBorder="1"/>
    <xf numFmtId="0" fontId="4" fillId="0" borderId="1" xfId="0" applyFont="1" applyBorder="1" applyAlignment="1"/>
    <xf numFmtId="0" fontId="6" fillId="0" borderId="0" xfId="0" applyFont="1" applyBorder="1"/>
    <xf numFmtId="0" fontId="4" fillId="0" borderId="0" xfId="0" applyFont="1" applyBorder="1"/>
    <xf numFmtId="0" fontId="4" fillId="0" borderId="0" xfId="0" applyFont="1" applyAlignment="1">
      <alignment wrapText="1"/>
    </xf>
    <xf numFmtId="0" fontId="4" fillId="0" borderId="0" xfId="0" applyFont="1" applyAlignment="1"/>
    <xf numFmtId="0" fontId="8" fillId="0" borderId="0" xfId="0" applyFont="1"/>
    <xf numFmtId="0" fontId="8" fillId="0" borderId="0" xfId="0" applyFont="1" applyAlignment="1">
      <alignment horizontal="center"/>
    </xf>
    <xf numFmtId="0" fontId="8" fillId="0" borderId="0" xfId="0" applyFont="1" applyBorder="1"/>
    <xf numFmtId="0" fontId="8" fillId="0" borderId="2" xfId="0" applyFont="1" applyBorder="1" applyAlignment="1">
      <alignment horizontal="center"/>
    </xf>
    <xf numFmtId="0" fontId="8" fillId="0" borderId="2" xfId="0" applyFont="1" applyBorder="1"/>
    <xf numFmtId="0" fontId="9" fillId="0" borderId="0" xfId="0" applyFont="1"/>
    <xf numFmtId="0" fontId="8" fillId="0" borderId="0" xfId="0" applyFont="1" applyBorder="1" applyAlignment="1">
      <alignment horizontal="center"/>
    </xf>
    <xf numFmtId="0" fontId="8" fillId="0" borderId="0" xfId="0" applyFont="1" applyBorder="1" applyAlignment="1">
      <alignment horizontal="right"/>
    </xf>
    <xf numFmtId="0" fontId="8" fillId="0" borderId="0" xfId="0" applyFont="1" applyBorder="1" applyAlignment="1">
      <alignment horizontal="left"/>
    </xf>
    <xf numFmtId="0" fontId="10" fillId="0" borderId="0" xfId="0" applyFont="1" applyBorder="1" applyAlignment="1">
      <alignment horizontal="left"/>
    </xf>
    <xf numFmtId="0" fontId="11" fillId="0" borderId="0" xfId="0" applyFont="1" applyBorder="1" applyAlignment="1">
      <alignment horizontal="center"/>
    </xf>
    <xf numFmtId="0" fontId="11" fillId="0" borderId="0" xfId="0" applyFont="1" applyBorder="1"/>
    <xf numFmtId="0" fontId="11" fillId="0" borderId="0" xfId="0" applyFont="1" applyBorder="1" applyAlignment="1">
      <alignment horizontal="right"/>
    </xf>
    <xf numFmtId="0" fontId="11" fillId="0" borderId="0" xfId="0" applyFont="1"/>
    <xf numFmtId="0" fontId="12" fillId="0" borderId="0" xfId="0" applyFont="1"/>
    <xf numFmtId="49" fontId="11" fillId="0" borderId="0" xfId="0" applyNumberFormat="1" applyFont="1" applyAlignment="1">
      <alignment horizontal="center"/>
    </xf>
    <xf numFmtId="0" fontId="11" fillId="0" borderId="0" xfId="0" applyFont="1" applyAlignment="1">
      <alignment horizontal="right"/>
    </xf>
    <xf numFmtId="164" fontId="11" fillId="0" borderId="0" xfId="1" applyNumberFormat="1" applyFont="1" applyProtection="1"/>
    <xf numFmtId="37" fontId="11" fillId="0" borderId="0" xfId="0" applyNumberFormat="1" applyFont="1" applyProtection="1"/>
    <xf numFmtId="37" fontId="11" fillId="0" borderId="0" xfId="0" applyNumberFormat="1" applyFont="1" applyAlignment="1" applyProtection="1">
      <alignment horizontal="right"/>
    </xf>
    <xf numFmtId="37" fontId="8" fillId="0" borderId="0" xfId="0" applyNumberFormat="1" applyFont="1" applyProtection="1"/>
    <xf numFmtId="0" fontId="4" fillId="0" borderId="0" xfId="0" applyFont="1" applyAlignment="1">
      <alignment horizontal="right"/>
    </xf>
    <xf numFmtId="0" fontId="13" fillId="0" borderId="0" xfId="0" applyFont="1" applyFill="1" applyAlignment="1">
      <alignment horizontal="right"/>
    </xf>
    <xf numFmtId="0" fontId="8" fillId="2" borderId="2" xfId="0" applyFont="1" applyFill="1" applyBorder="1" applyAlignment="1">
      <alignment horizontal="center"/>
    </xf>
    <xf numFmtId="0" fontId="8" fillId="2" borderId="2" xfId="0" applyFont="1" applyFill="1" applyBorder="1" applyAlignment="1">
      <alignment horizontal="center"/>
    </xf>
    <xf numFmtId="0" fontId="4" fillId="0" borderId="0" xfId="0" applyFont="1" applyAlignment="1">
      <alignment horizontal="left"/>
    </xf>
    <xf numFmtId="0" fontId="8" fillId="0" borderId="0" xfId="0" applyFont="1" applyFill="1" applyAlignment="1">
      <alignment horizontal="center"/>
    </xf>
    <xf numFmtId="0" fontId="4" fillId="0" borderId="1" xfId="0" applyFont="1" applyBorder="1" applyAlignment="1">
      <alignment horizontal="right"/>
    </xf>
    <xf numFmtId="0" fontId="11" fillId="0" borderId="0" xfId="0" applyNumberFormat="1" applyFont="1" applyFill="1" applyAlignment="1"/>
    <xf numFmtId="0" fontId="8" fillId="2" borderId="3" xfId="0" applyFont="1" applyFill="1" applyBorder="1" applyAlignment="1">
      <alignment horizontal="center"/>
    </xf>
    <xf numFmtId="0" fontId="15" fillId="4" borderId="0" xfId="2" applyFont="1" applyFill="1"/>
    <xf numFmtId="0" fontId="16" fillId="4" borderId="0" xfId="2" applyFont="1" applyFill="1"/>
    <xf numFmtId="0" fontId="1" fillId="4" borderId="0" xfId="2" applyFont="1" applyFill="1"/>
    <xf numFmtId="0" fontId="1" fillId="0" borderId="0" xfId="2" applyFont="1"/>
    <xf numFmtId="0" fontId="1" fillId="4" borderId="0" xfId="2" applyFont="1" applyFill="1" applyAlignment="1">
      <alignment horizontal="left" indent="1"/>
    </xf>
    <xf numFmtId="0" fontId="1" fillId="4" borderId="0" xfId="2" quotePrefix="1" applyFont="1" applyFill="1" applyAlignment="1">
      <alignment horizontal="left" indent="4"/>
    </xf>
    <xf numFmtId="0" fontId="1" fillId="4" borderId="0" xfId="2" quotePrefix="1" applyFont="1" applyFill="1" applyAlignment="1">
      <alignment horizontal="left" indent="3"/>
    </xf>
    <xf numFmtId="0" fontId="1" fillId="4" borderId="0" xfId="2" applyFont="1" applyFill="1" applyAlignment="1">
      <alignment horizontal="left" indent="5"/>
    </xf>
    <xf numFmtId="0" fontId="21" fillId="0" borderId="0" xfId="3" applyFont="1" applyAlignment="1">
      <alignment vertical="top" wrapText="1"/>
    </xf>
    <xf numFmtId="0" fontId="22" fillId="0" borderId="0" xfId="3" applyFont="1" applyAlignment="1">
      <alignment wrapText="1"/>
    </xf>
    <xf numFmtId="0" fontId="23" fillId="0" borderId="0" xfId="3" applyFont="1" applyAlignment="1"/>
    <xf numFmtId="0" fontId="21" fillId="0" borderId="0" xfId="3" applyFont="1" applyAlignment="1">
      <alignment wrapText="1"/>
    </xf>
    <xf numFmtId="0" fontId="21" fillId="0" borderId="0" xfId="3" applyFont="1" applyAlignment="1">
      <alignment vertical="top"/>
    </xf>
    <xf numFmtId="14" fontId="21" fillId="0" borderId="0" xfId="3" applyNumberFormat="1" applyFont="1" applyAlignment="1">
      <alignment horizontal="left" wrapText="1"/>
    </xf>
    <xf numFmtId="0" fontId="21" fillId="0" borderId="0" xfId="3" applyFont="1"/>
    <xf numFmtId="0" fontId="21" fillId="0" borderId="3" xfId="3" applyFont="1" applyBorder="1" applyAlignment="1">
      <alignment wrapText="1"/>
    </xf>
    <xf numFmtId="0" fontId="24" fillId="0" borderId="6" xfId="3" applyFont="1" applyBorder="1" applyAlignment="1">
      <alignment vertical="top" wrapText="1"/>
    </xf>
    <xf numFmtId="0" fontId="21" fillId="0" borderId="6" xfId="3" applyFont="1" applyBorder="1" applyAlignment="1">
      <alignment vertical="top" wrapText="1"/>
    </xf>
    <xf numFmtId="0" fontId="21" fillId="0" borderId="6" xfId="3" quotePrefix="1" applyFont="1" applyBorder="1" applyAlignment="1">
      <alignment vertical="top" wrapText="1"/>
    </xf>
    <xf numFmtId="0" fontId="21" fillId="0" borderId="6" xfId="3" applyFont="1" applyBorder="1" applyAlignment="1">
      <alignment horizontal="left" vertical="top" wrapText="1" indent="2"/>
    </xf>
    <xf numFmtId="0" fontId="24" fillId="0" borderId="1" xfId="3" applyFont="1" applyBorder="1" applyAlignment="1">
      <alignment vertical="top" wrapText="1"/>
    </xf>
    <xf numFmtId="0" fontId="25" fillId="0" borderId="1" xfId="3" applyFont="1" applyBorder="1" applyAlignment="1">
      <alignment vertical="top" wrapText="1"/>
    </xf>
    <xf numFmtId="0" fontId="21" fillId="0" borderId="1" xfId="3" quotePrefix="1" applyFont="1" applyBorder="1" applyAlignment="1">
      <alignment vertical="top" wrapText="1"/>
    </xf>
    <xf numFmtId="0" fontId="21" fillId="0" borderId="1" xfId="3" applyFont="1" applyBorder="1" applyAlignment="1">
      <alignment horizontal="left" vertical="top" wrapText="1" indent="2"/>
    </xf>
    <xf numFmtId="0" fontId="21" fillId="0" borderId="1" xfId="3" applyFont="1" applyBorder="1" applyAlignment="1">
      <alignment vertical="top" wrapText="1"/>
    </xf>
    <xf numFmtId="0" fontId="21" fillId="0" borderId="0" xfId="3" applyFont="1" applyAlignment="1">
      <alignment horizontal="right" vertical="top"/>
    </xf>
    <xf numFmtId="0" fontId="21" fillId="0" borderId="6" xfId="3" applyFont="1" applyBorder="1" applyAlignment="1">
      <alignment horizontal="left" vertical="top" wrapText="1"/>
    </xf>
    <xf numFmtId="0" fontId="21" fillId="0" borderId="6" xfId="3" quotePrefix="1" applyFont="1" applyBorder="1" applyAlignment="1">
      <alignment horizontal="left" vertical="top" wrapText="1"/>
    </xf>
    <xf numFmtId="0" fontId="21" fillId="0" borderId="0" xfId="3" applyFont="1" applyAlignment="1">
      <alignment vertical="center"/>
    </xf>
    <xf numFmtId="0" fontId="27" fillId="0" borderId="6" xfId="3" applyFont="1" applyBorder="1" applyAlignment="1">
      <alignment vertical="center" wrapText="1"/>
    </xf>
    <xf numFmtId="0" fontId="21" fillId="0" borderId="6" xfId="3" applyFont="1" applyBorder="1" applyAlignment="1">
      <alignment horizontal="left" vertical="center" wrapText="1"/>
    </xf>
    <xf numFmtId="0" fontId="21" fillId="0" borderId="6" xfId="3" quotePrefix="1" applyFont="1" applyBorder="1" applyAlignment="1">
      <alignment vertical="center" wrapText="1"/>
    </xf>
    <xf numFmtId="0" fontId="21" fillId="0" borderId="6" xfId="3" applyFont="1" applyBorder="1" applyAlignment="1">
      <alignment vertical="center" wrapText="1"/>
    </xf>
    <xf numFmtId="0" fontId="21" fillId="0" borderId="1" xfId="3" applyFont="1" applyBorder="1" applyAlignment="1">
      <alignment vertical="center" wrapText="1"/>
    </xf>
    <xf numFmtId="0" fontId="21" fillId="0" borderId="1" xfId="3" quotePrefix="1" applyFont="1" applyBorder="1" applyAlignment="1">
      <alignment vertical="center" wrapText="1"/>
    </xf>
    <xf numFmtId="0" fontId="28" fillId="0" borderId="6" xfId="3" applyFont="1" applyBorder="1" applyAlignment="1">
      <alignment vertical="center"/>
    </xf>
    <xf numFmtId="0" fontId="21" fillId="0" borderId="0" xfId="3" applyFont="1" applyAlignment="1">
      <alignment horizontal="right" vertical="center"/>
    </xf>
    <xf numFmtId="0" fontId="21" fillId="0" borderId="0" xfId="3" applyFont="1" applyAlignment="1">
      <alignment vertical="center" wrapText="1"/>
    </xf>
    <xf numFmtId="0" fontId="28" fillId="0" borderId="6" xfId="3" applyFont="1" applyBorder="1" applyAlignment="1">
      <alignment vertical="center" wrapText="1"/>
    </xf>
    <xf numFmtId="0" fontId="21" fillId="0" borderId="6" xfId="3" quotePrefix="1" applyFont="1" applyBorder="1" applyAlignment="1">
      <alignment horizontal="left" vertical="center" wrapText="1"/>
    </xf>
    <xf numFmtId="0" fontId="30" fillId="0" borderId="0" xfId="0" applyFont="1"/>
    <xf numFmtId="164" fontId="11" fillId="0" borderId="0" xfId="1" applyNumberFormat="1" applyFont="1" applyAlignment="1" applyProtection="1">
      <alignment horizontal="right"/>
    </xf>
    <xf numFmtId="0" fontId="4" fillId="0" borderId="1" xfId="0" applyFont="1" applyFill="1" applyBorder="1"/>
    <xf numFmtId="0" fontId="11" fillId="0" borderId="0" xfId="0" applyFont="1" applyAlignment="1">
      <alignment horizontal="center"/>
    </xf>
    <xf numFmtId="0" fontId="13" fillId="0" borderId="0" xfId="0" applyFont="1" applyAlignment="1">
      <alignment horizontal="right"/>
    </xf>
    <xf numFmtId="164" fontId="11" fillId="0" borderId="0" xfId="1" applyNumberFormat="1" applyFont="1" applyBorder="1" applyProtection="1"/>
    <xf numFmtId="37" fontId="11" fillId="0" borderId="0" xfId="0" applyNumberFormat="1" applyFont="1"/>
    <xf numFmtId="164" fontId="11" fillId="0" borderId="5" xfId="1" applyNumberFormat="1" applyFont="1" applyBorder="1" applyProtection="1"/>
    <xf numFmtId="0" fontId="11" fillId="0" borderId="0" xfId="0" applyNumberFormat="1" applyFont="1" applyAlignment="1">
      <alignment horizontal="center"/>
    </xf>
    <xf numFmtId="0" fontId="31" fillId="0" borderId="0" xfId="0" applyFont="1" applyAlignment="1">
      <alignment horizontal="left"/>
    </xf>
    <xf numFmtId="164" fontId="11" fillId="0" borderId="5" xfId="1" applyNumberFormat="1" applyFont="1" applyBorder="1" applyAlignment="1" applyProtection="1">
      <alignment horizontal="right"/>
    </xf>
    <xf numFmtId="164" fontId="11" fillId="0" borderId="0" xfId="1" applyNumberFormat="1" applyFont="1" applyBorder="1" applyAlignment="1" applyProtection="1">
      <alignment horizontal="right"/>
    </xf>
    <xf numFmtId="0" fontId="11" fillId="0" borderId="0" xfId="0" applyFont="1" applyFill="1" applyAlignment="1">
      <alignment horizontal="center"/>
    </xf>
    <xf numFmtId="0" fontId="11" fillId="0" borderId="0" xfId="0" applyNumberFormat="1" applyFont="1" applyFill="1" applyAlignment="1">
      <alignment horizontal="center"/>
    </xf>
    <xf numFmtId="0" fontId="11" fillId="0" borderId="0" xfId="0" applyFont="1" applyFill="1"/>
    <xf numFmtId="0" fontId="11" fillId="0" borderId="0" xfId="0" applyFont="1" applyFill="1" applyAlignment="1">
      <alignment horizontal="right"/>
    </xf>
    <xf numFmtId="164" fontId="11" fillId="0" borderId="0" xfId="1" applyNumberFormat="1" applyFont="1" applyFill="1" applyBorder="1" applyAlignment="1" applyProtection="1">
      <alignment horizontal="right"/>
    </xf>
    <xf numFmtId="0" fontId="4" fillId="0" borderId="0" xfId="0" applyFont="1" applyFill="1"/>
    <xf numFmtId="0" fontId="8" fillId="0" borderId="0" xfId="0" applyFont="1" applyFill="1"/>
    <xf numFmtId="37" fontId="11" fillId="0" borderId="0" xfId="0" applyNumberFormat="1" applyFont="1" applyFill="1" applyProtection="1"/>
    <xf numFmtId="164" fontId="4" fillId="0" borderId="0" xfId="0" applyNumberFormat="1" applyFont="1"/>
    <xf numFmtId="164" fontId="11" fillId="0" borderId="0" xfId="0" applyNumberFormat="1" applyFont="1"/>
    <xf numFmtId="164" fontId="11" fillId="0" borderId="0" xfId="1" applyNumberFormat="1" applyFont="1" applyFill="1" applyAlignment="1" applyProtection="1">
      <alignment horizontal="right"/>
    </xf>
    <xf numFmtId="164" fontId="4" fillId="0" borderId="0" xfId="0" applyNumberFormat="1" applyFont="1" applyFill="1"/>
    <xf numFmtId="0" fontId="33" fillId="0" borderId="0" xfId="0" applyFont="1"/>
    <xf numFmtId="0" fontId="4" fillId="0" borderId="0" xfId="0" applyFont="1" applyFill="1" applyAlignment="1">
      <alignment wrapText="1"/>
    </xf>
    <xf numFmtId="0" fontId="4" fillId="0" borderId="0" xfId="0" applyFont="1" applyFill="1" applyAlignment="1"/>
    <xf numFmtId="165" fontId="4" fillId="0" borderId="0" xfId="4" applyNumberFormat="1" applyFont="1"/>
    <xf numFmtId="165" fontId="4" fillId="0" borderId="0" xfId="0" applyNumberFormat="1" applyFont="1"/>
    <xf numFmtId="37" fontId="4" fillId="0" borderId="0" xfId="0" applyNumberFormat="1" applyFont="1"/>
    <xf numFmtId="37" fontId="6" fillId="0" borderId="0" xfId="0" applyNumberFormat="1" applyFont="1"/>
    <xf numFmtId="37" fontId="4" fillId="0" borderId="1" xfId="0" applyNumberFormat="1" applyFont="1" applyBorder="1"/>
    <xf numFmtId="37" fontId="4" fillId="0" borderId="0" xfId="0" applyNumberFormat="1" applyFont="1" applyBorder="1"/>
    <xf numFmtId="37" fontId="8" fillId="0" borderId="0" xfId="0" applyNumberFormat="1" applyFont="1" applyFill="1" applyAlignment="1">
      <alignment horizontal="center"/>
    </xf>
    <xf numFmtId="37" fontId="8" fillId="0" borderId="0" xfId="0" applyNumberFormat="1" applyFont="1" applyBorder="1" applyAlignment="1">
      <alignment horizontal="center"/>
    </xf>
    <xf numFmtId="37" fontId="11" fillId="0" borderId="0" xfId="0" applyNumberFormat="1" applyFont="1" applyBorder="1" applyAlignment="1">
      <alignment horizontal="center"/>
    </xf>
    <xf numFmtId="37" fontId="8" fillId="0" borderId="0" xfId="0" applyNumberFormat="1" applyFont="1"/>
    <xf numFmtId="37" fontId="8" fillId="0" borderId="2" xfId="0" applyNumberFormat="1" applyFont="1" applyBorder="1" applyAlignment="1">
      <alignment horizontal="center"/>
    </xf>
    <xf numFmtId="37" fontId="11" fillId="0" borderId="0" xfId="1" applyNumberFormat="1" applyFont="1" applyBorder="1" applyProtection="1"/>
    <xf numFmtId="37" fontId="11" fillId="0" borderId="5" xfId="1" applyNumberFormat="1" applyFont="1" applyBorder="1" applyAlignment="1" applyProtection="1">
      <alignment horizontal="right"/>
    </xf>
    <xf numFmtId="37" fontId="11" fillId="0" borderId="0" xfId="1" applyNumberFormat="1" applyFont="1" applyBorder="1" applyAlignment="1" applyProtection="1">
      <alignment horizontal="right"/>
    </xf>
    <xf numFmtId="37" fontId="11" fillId="0" borderId="0" xfId="1" applyNumberFormat="1" applyFont="1" applyFill="1" applyBorder="1" applyAlignment="1" applyProtection="1">
      <alignment horizontal="right"/>
    </xf>
    <xf numFmtId="37" fontId="11" fillId="0" borderId="0" xfId="1" applyNumberFormat="1" applyFont="1" applyProtection="1"/>
    <xf numFmtId="37" fontId="11" fillId="0" borderId="0" xfId="1" applyNumberFormat="1" applyFont="1" applyAlignment="1" applyProtection="1">
      <alignment horizontal="right"/>
    </xf>
    <xf numFmtId="43" fontId="4" fillId="0" borderId="0" xfId="0" applyNumberFormat="1" applyFont="1"/>
    <xf numFmtId="164" fontId="11" fillId="0" borderId="7" xfId="1" applyNumberFormat="1" applyFont="1" applyBorder="1" applyAlignment="1" applyProtection="1">
      <alignment horizontal="right"/>
    </xf>
    <xf numFmtId="164" fontId="11" fillId="0" borderId="3" xfId="1" applyNumberFormat="1" applyFont="1" applyBorder="1" applyAlignment="1" applyProtection="1">
      <alignment horizontal="right"/>
    </xf>
    <xf numFmtId="37" fontId="11" fillId="0" borderId="3" xfId="1" applyNumberFormat="1" applyFont="1" applyBorder="1" applyAlignment="1" applyProtection="1">
      <alignment horizontal="right"/>
    </xf>
    <xf numFmtId="0" fontId="10" fillId="0" borderId="0" xfId="0" applyFont="1" applyFill="1" applyBorder="1" applyAlignment="1">
      <alignment horizontal="left"/>
    </xf>
    <xf numFmtId="0" fontId="31" fillId="0" borderId="0" xfId="0" applyFont="1" applyFill="1" applyAlignment="1">
      <alignment horizontal="center"/>
    </xf>
    <xf numFmtId="6" fontId="4" fillId="0" borderId="1" xfId="1" applyNumberFormat="1" applyFont="1" applyFill="1" applyBorder="1"/>
    <xf numFmtId="0" fontId="7" fillId="0" borderId="0" xfId="0" applyFont="1" applyAlignment="1">
      <alignment horizontal="left" wrapText="1"/>
    </xf>
    <xf numFmtId="0" fontId="8" fillId="3" borderId="4" xfId="0" applyFont="1" applyFill="1" applyBorder="1" applyAlignment="1">
      <alignment horizontal="center"/>
    </xf>
    <xf numFmtId="0" fontId="8" fillId="3" borderId="0" xfId="0" applyFont="1" applyFill="1" applyAlignment="1">
      <alignment horizontal="center"/>
    </xf>
    <xf numFmtId="0" fontId="10" fillId="0" borderId="5" xfId="0" applyFont="1" applyFill="1" applyBorder="1" applyAlignment="1">
      <alignment horizontal="left"/>
    </xf>
    <xf numFmtId="0" fontId="4" fillId="0" borderId="0" xfId="0" applyFont="1" applyFill="1" applyAlignment="1">
      <alignment horizontal="left" vertical="top" wrapText="1"/>
    </xf>
    <xf numFmtId="0" fontId="22" fillId="0" borderId="0" xfId="3" applyFont="1" applyAlignment="1">
      <alignment horizontal="left" wrapText="1"/>
    </xf>
  </cellXfs>
  <cellStyles count="5">
    <cellStyle name="Comma" xfId="1" builtinId="3"/>
    <cellStyle name="Currency" xfId="4" builtinId="4"/>
    <cellStyle name="Normal" xfId="0" builtinId="0"/>
    <cellStyle name="Normal 2" xfId="2" xr:uid="{00000000-0005-0000-0000-000002000000}"/>
    <cellStyle name="Normal 3" xfId="3" xr:uid="{00000000-0005-0000-0000-000003000000}"/>
  </cellStyles>
  <dxfs count="9">
    <dxf>
      <font>
        <condense val="0"/>
        <extend val="0"/>
        <color indexed="10"/>
      </font>
    </dxf>
    <dxf>
      <font>
        <condense val="0"/>
        <extend val="0"/>
        <color indexed="10"/>
      </font>
    </dxf>
    <dxf>
      <font>
        <condense val="0"/>
        <extend val="0"/>
        <color indexed="10"/>
      </font>
    </dxf>
    <dxf>
      <font>
        <condense val="0"/>
        <extend val="0"/>
        <color indexed="10"/>
      </font>
    </dxf>
    <dxf>
      <font>
        <color rgb="FFFF0000"/>
      </font>
    </dxf>
    <dxf>
      <border>
        <left style="dashDotDot">
          <color indexed="10"/>
        </left>
        <right style="dashDotDot">
          <color indexed="10"/>
        </right>
        <top style="dashDotDot">
          <color indexed="10"/>
        </top>
        <bottom style="dashDotDot">
          <color indexed="10"/>
        </bottom>
      </border>
    </dxf>
    <dxf>
      <font>
        <b val="0"/>
        <i val="0"/>
        <condense val="0"/>
        <extend val="0"/>
        <color indexed="10"/>
      </font>
    </dxf>
    <dxf>
      <border>
        <left style="dashDotDot">
          <color indexed="10"/>
        </left>
        <right style="dashDotDot">
          <color indexed="10"/>
        </right>
        <top style="dashDotDot">
          <color indexed="10"/>
        </top>
        <bottom style="dashDotDot">
          <color indexed="10"/>
        </bottom>
      </border>
    </dxf>
    <dxf>
      <border>
        <left style="dashDotDot">
          <color indexed="10"/>
        </left>
        <right style="dashDotDot">
          <color indexed="10"/>
        </right>
        <top style="dashDotDot">
          <color indexed="10"/>
        </top>
        <bottom style="dashDotDot">
          <color indexed="1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1:N54"/>
  <sheetViews>
    <sheetView zoomScaleNormal="100" workbookViewId="0"/>
  </sheetViews>
  <sheetFormatPr defaultColWidth="9" defaultRowHeight="14.5" x14ac:dyDescent="0.35"/>
  <cols>
    <col min="1" max="2" width="9" style="45"/>
    <col min="3" max="3" width="12" style="45" bestFit="1" customWidth="1"/>
    <col min="4" max="16384" width="9" style="45"/>
  </cols>
  <sheetData>
    <row r="1" spans="3:14" x14ac:dyDescent="0.35">
      <c r="C1" s="44"/>
      <c r="D1" s="44"/>
      <c r="E1" s="44"/>
      <c r="F1" s="44"/>
      <c r="G1" s="44"/>
      <c r="H1" s="44"/>
      <c r="I1" s="44"/>
      <c r="J1" s="44"/>
      <c r="K1" s="44"/>
      <c r="L1" s="44"/>
      <c r="M1" s="44"/>
      <c r="N1" s="44"/>
    </row>
    <row r="2" spans="3:14" x14ac:dyDescent="0.35">
      <c r="C2" s="42" t="s">
        <v>76</v>
      </c>
      <c r="D2" s="44"/>
      <c r="E2" s="44"/>
      <c r="F2" s="44"/>
      <c r="G2" s="44"/>
      <c r="H2" s="44"/>
      <c r="I2" s="44"/>
      <c r="J2" s="44"/>
      <c r="K2" s="44"/>
      <c r="L2" s="44"/>
      <c r="M2" s="44"/>
      <c r="N2" s="44"/>
    </row>
    <row r="3" spans="3:14" ht="9" customHeight="1" x14ac:dyDescent="0.35">
      <c r="C3" s="44"/>
      <c r="D3" s="44"/>
      <c r="E3" s="44"/>
      <c r="F3" s="44"/>
      <c r="G3" s="44"/>
      <c r="H3" s="44"/>
      <c r="I3" s="44"/>
      <c r="J3" s="44"/>
      <c r="K3" s="44"/>
      <c r="L3" s="44"/>
      <c r="M3" s="44"/>
      <c r="N3" s="44"/>
    </row>
    <row r="4" spans="3:14" x14ac:dyDescent="0.35">
      <c r="C4" s="43" t="s">
        <v>77</v>
      </c>
      <c r="D4" s="44"/>
      <c r="E4" s="44"/>
      <c r="F4" s="44"/>
      <c r="G4" s="44"/>
      <c r="H4" s="44"/>
      <c r="I4" s="44"/>
      <c r="J4" s="44"/>
      <c r="K4" s="44"/>
      <c r="L4" s="44"/>
      <c r="M4" s="44"/>
      <c r="N4" s="44"/>
    </row>
    <row r="5" spans="3:14" ht="4.5" customHeight="1" x14ac:dyDescent="0.35">
      <c r="C5" s="43"/>
      <c r="D5" s="44"/>
      <c r="E5" s="44"/>
      <c r="F5" s="44"/>
      <c r="G5" s="44"/>
      <c r="H5" s="44"/>
      <c r="I5" s="44"/>
      <c r="J5" s="44"/>
      <c r="K5" s="44"/>
      <c r="L5" s="44"/>
      <c r="M5" s="44"/>
      <c r="N5" s="44"/>
    </row>
    <row r="6" spans="3:14" x14ac:dyDescent="0.35">
      <c r="C6" s="46" t="s">
        <v>78</v>
      </c>
      <c r="D6" s="44"/>
      <c r="E6" s="44"/>
      <c r="F6" s="44"/>
      <c r="G6" s="44"/>
      <c r="H6" s="44"/>
      <c r="I6" s="44"/>
      <c r="J6" s="44"/>
      <c r="K6" s="44"/>
      <c r="L6" s="44"/>
      <c r="M6" s="44"/>
      <c r="N6" s="44"/>
    </row>
    <row r="7" spans="3:14" x14ac:dyDescent="0.35">
      <c r="C7" s="46" t="s">
        <v>79</v>
      </c>
      <c r="D7" s="44"/>
      <c r="E7" s="44"/>
      <c r="F7" s="44"/>
      <c r="G7" s="44"/>
      <c r="H7" s="44"/>
      <c r="I7" s="44"/>
      <c r="J7" s="44"/>
      <c r="K7" s="44"/>
      <c r="L7" s="44"/>
      <c r="M7" s="44"/>
      <c r="N7" s="44"/>
    </row>
    <row r="8" spans="3:14" ht="9" customHeight="1" x14ac:dyDescent="0.35">
      <c r="C8" s="44"/>
      <c r="D8" s="44"/>
      <c r="E8" s="44"/>
      <c r="F8" s="44"/>
      <c r="G8" s="44"/>
      <c r="H8" s="44"/>
      <c r="I8" s="44"/>
      <c r="J8" s="44"/>
      <c r="K8" s="44"/>
      <c r="L8" s="44"/>
      <c r="M8" s="44"/>
      <c r="N8" s="44"/>
    </row>
    <row r="9" spans="3:14" x14ac:dyDescent="0.35">
      <c r="C9" s="46" t="s">
        <v>80</v>
      </c>
      <c r="D9" s="44"/>
      <c r="E9" s="44"/>
      <c r="F9" s="44"/>
      <c r="G9" s="44"/>
      <c r="H9" s="44"/>
      <c r="I9" s="44"/>
      <c r="J9" s="44"/>
      <c r="K9" s="44"/>
      <c r="L9" s="44"/>
      <c r="M9" s="44"/>
      <c r="N9" s="44"/>
    </row>
    <row r="10" spans="3:14" x14ac:dyDescent="0.35">
      <c r="C10" s="46" t="s">
        <v>81</v>
      </c>
      <c r="D10" s="44"/>
      <c r="E10" s="44"/>
      <c r="F10" s="44"/>
      <c r="G10" s="44"/>
      <c r="H10" s="44"/>
      <c r="I10" s="44"/>
      <c r="J10" s="44"/>
      <c r="K10" s="44"/>
      <c r="L10" s="44"/>
      <c r="M10" s="44"/>
      <c r="N10" s="44"/>
    </row>
    <row r="11" spans="3:14" ht="9" customHeight="1" x14ac:dyDescent="0.35">
      <c r="C11" s="44"/>
      <c r="D11" s="44"/>
      <c r="E11" s="44"/>
      <c r="F11" s="44"/>
      <c r="G11" s="44"/>
      <c r="H11" s="44"/>
      <c r="I11" s="44"/>
      <c r="J11" s="44"/>
      <c r="K11" s="44"/>
      <c r="L11" s="44"/>
      <c r="M11" s="44"/>
      <c r="N11" s="44"/>
    </row>
    <row r="12" spans="3:14" x14ac:dyDescent="0.35">
      <c r="C12" s="46" t="s">
        <v>82</v>
      </c>
      <c r="D12" s="44"/>
      <c r="E12" s="44"/>
      <c r="F12" s="44"/>
      <c r="G12" s="44"/>
      <c r="H12" s="44"/>
      <c r="I12" s="44"/>
      <c r="J12" s="44"/>
      <c r="K12" s="44"/>
      <c r="L12" s="44"/>
      <c r="M12" s="44"/>
      <c r="N12" s="44"/>
    </row>
    <row r="13" spans="3:14" x14ac:dyDescent="0.35">
      <c r="C13" s="46" t="s">
        <v>83</v>
      </c>
      <c r="D13" s="44"/>
      <c r="E13" s="44"/>
      <c r="F13" s="44"/>
      <c r="G13" s="44"/>
      <c r="H13" s="44"/>
      <c r="I13" s="44"/>
      <c r="J13" s="44"/>
      <c r="K13" s="44"/>
      <c r="L13" s="44"/>
      <c r="M13" s="44"/>
      <c r="N13" s="44"/>
    </row>
    <row r="14" spans="3:14" ht="9" customHeight="1" x14ac:dyDescent="0.35">
      <c r="C14" s="44"/>
      <c r="D14" s="44"/>
      <c r="E14" s="44"/>
      <c r="F14" s="44"/>
      <c r="G14" s="44"/>
      <c r="H14" s="44"/>
      <c r="I14" s="44"/>
      <c r="J14" s="44"/>
      <c r="K14" s="44"/>
      <c r="L14" s="44"/>
      <c r="M14" s="44"/>
      <c r="N14" s="44"/>
    </row>
    <row r="15" spans="3:14" x14ac:dyDescent="0.35">
      <c r="C15" s="43" t="s">
        <v>84</v>
      </c>
      <c r="D15" s="44"/>
      <c r="E15" s="44"/>
      <c r="F15" s="44"/>
      <c r="G15" s="44"/>
      <c r="H15" s="44"/>
      <c r="I15" s="44"/>
      <c r="J15" s="44"/>
      <c r="K15" s="44"/>
      <c r="L15" s="44"/>
      <c r="M15" s="44"/>
      <c r="N15" s="44"/>
    </row>
    <row r="16" spans="3:14" ht="4.5" customHeight="1" x14ac:dyDescent="0.35">
      <c r="C16" s="43"/>
      <c r="D16" s="44"/>
      <c r="E16" s="44"/>
      <c r="F16" s="44"/>
      <c r="G16" s="44"/>
      <c r="H16" s="44"/>
      <c r="I16" s="44"/>
      <c r="J16" s="44"/>
      <c r="K16" s="44"/>
      <c r="L16" s="44"/>
      <c r="M16" s="44"/>
      <c r="N16" s="44"/>
    </row>
    <row r="17" spans="3:14" x14ac:dyDescent="0.35">
      <c r="C17" s="46" t="s">
        <v>106</v>
      </c>
      <c r="D17" s="44"/>
      <c r="E17" s="44"/>
      <c r="F17" s="44"/>
      <c r="G17" s="44"/>
      <c r="H17" s="44"/>
      <c r="I17" s="44"/>
      <c r="J17" s="44"/>
      <c r="K17" s="44"/>
      <c r="L17" s="44"/>
      <c r="M17" s="44"/>
      <c r="N17" s="44"/>
    </row>
    <row r="18" spans="3:14" x14ac:dyDescent="0.35">
      <c r="C18" s="46" t="s">
        <v>85</v>
      </c>
      <c r="D18" s="44"/>
      <c r="E18" s="44"/>
      <c r="F18" s="44"/>
      <c r="G18" s="44"/>
      <c r="H18" s="44"/>
      <c r="I18" s="44"/>
      <c r="J18" s="44"/>
      <c r="K18" s="44"/>
      <c r="L18" s="44"/>
      <c r="M18" s="44"/>
      <c r="N18" s="44"/>
    </row>
    <row r="19" spans="3:14" x14ac:dyDescent="0.35">
      <c r="C19" s="46" t="s">
        <v>86</v>
      </c>
      <c r="D19" s="44"/>
      <c r="E19" s="44"/>
      <c r="F19" s="44"/>
      <c r="G19" s="44"/>
      <c r="H19" s="44"/>
      <c r="I19" s="44"/>
      <c r="J19" s="44"/>
      <c r="K19" s="44"/>
      <c r="L19" s="44"/>
      <c r="M19" s="44"/>
      <c r="N19" s="44"/>
    </row>
    <row r="20" spans="3:14" ht="9" customHeight="1" x14ac:dyDescent="0.35">
      <c r="C20" s="44"/>
      <c r="D20" s="44"/>
      <c r="E20" s="44"/>
      <c r="F20" s="44"/>
      <c r="G20" s="44"/>
      <c r="H20" s="44"/>
      <c r="I20" s="44"/>
      <c r="J20" s="44"/>
      <c r="K20" s="44"/>
      <c r="L20" s="44"/>
      <c r="M20" s="44"/>
      <c r="N20" s="44"/>
    </row>
    <row r="21" spans="3:14" x14ac:dyDescent="0.35">
      <c r="C21" s="46" t="s">
        <v>107</v>
      </c>
      <c r="D21" s="44"/>
      <c r="E21" s="44"/>
      <c r="F21" s="44"/>
      <c r="G21" s="44"/>
      <c r="H21" s="44"/>
      <c r="I21" s="44"/>
      <c r="J21" s="44"/>
      <c r="K21" s="44"/>
      <c r="L21" s="44"/>
      <c r="M21" s="44"/>
      <c r="N21" s="44"/>
    </row>
    <row r="22" spans="3:14" x14ac:dyDescent="0.35">
      <c r="C22" s="46" t="s">
        <v>87</v>
      </c>
      <c r="D22" s="44"/>
      <c r="E22" s="44"/>
      <c r="F22" s="44"/>
      <c r="G22" s="44"/>
      <c r="H22" s="44"/>
      <c r="I22" s="44"/>
      <c r="J22" s="44"/>
      <c r="K22" s="44"/>
      <c r="L22" s="44"/>
      <c r="M22" s="44"/>
      <c r="N22" s="44"/>
    </row>
    <row r="23" spans="3:14" x14ac:dyDescent="0.35">
      <c r="C23" s="47" t="s">
        <v>88</v>
      </c>
      <c r="D23" s="44"/>
      <c r="E23" s="44"/>
      <c r="F23" s="44"/>
      <c r="G23" s="44"/>
      <c r="H23" s="44"/>
      <c r="I23" s="44"/>
      <c r="J23" s="44"/>
      <c r="K23" s="44"/>
      <c r="L23" s="44"/>
      <c r="M23" s="44"/>
      <c r="N23" s="44"/>
    </row>
    <row r="24" spans="3:14" x14ac:dyDescent="0.35">
      <c r="C24" s="47" t="s">
        <v>89</v>
      </c>
      <c r="D24" s="44"/>
      <c r="E24" s="44"/>
      <c r="F24" s="44"/>
      <c r="G24" s="44"/>
      <c r="H24" s="44"/>
      <c r="I24" s="44"/>
      <c r="J24" s="44"/>
      <c r="K24" s="44"/>
      <c r="L24" s="44"/>
      <c r="M24" s="44"/>
      <c r="N24" s="44"/>
    </row>
    <row r="25" spans="3:14" x14ac:dyDescent="0.35">
      <c r="C25" s="47" t="s">
        <v>90</v>
      </c>
      <c r="D25" s="44"/>
      <c r="E25" s="44"/>
      <c r="F25" s="44"/>
      <c r="G25" s="44"/>
      <c r="H25" s="44"/>
      <c r="I25" s="44"/>
      <c r="J25" s="44"/>
      <c r="K25" s="44"/>
      <c r="L25" s="44"/>
      <c r="M25" s="44"/>
      <c r="N25" s="44"/>
    </row>
    <row r="26" spans="3:14" x14ac:dyDescent="0.35">
      <c r="C26" s="47" t="s">
        <v>91</v>
      </c>
      <c r="D26" s="44"/>
      <c r="E26" s="44"/>
      <c r="F26" s="44"/>
      <c r="G26" s="44"/>
      <c r="H26" s="44"/>
      <c r="I26" s="44"/>
      <c r="J26" s="44"/>
      <c r="K26" s="44"/>
      <c r="L26" s="44"/>
      <c r="M26" s="44"/>
      <c r="N26" s="44"/>
    </row>
    <row r="27" spans="3:14" x14ac:dyDescent="0.35">
      <c r="C27" s="46" t="s">
        <v>92</v>
      </c>
      <c r="D27" s="44"/>
      <c r="E27" s="44"/>
      <c r="F27" s="44"/>
      <c r="G27" s="44"/>
      <c r="H27" s="44"/>
      <c r="I27" s="44"/>
      <c r="J27" s="44"/>
      <c r="K27" s="44"/>
      <c r="L27" s="44"/>
      <c r="M27" s="44"/>
      <c r="N27" s="44"/>
    </row>
    <row r="28" spans="3:14" ht="9" customHeight="1" x14ac:dyDescent="0.35">
      <c r="C28" s="44"/>
      <c r="D28" s="44"/>
      <c r="E28" s="44"/>
      <c r="F28" s="44"/>
      <c r="G28" s="44"/>
      <c r="H28" s="44"/>
      <c r="I28" s="44"/>
      <c r="J28" s="44"/>
      <c r="K28" s="44"/>
      <c r="L28" s="44"/>
      <c r="M28" s="44"/>
      <c r="N28" s="44"/>
    </row>
    <row r="29" spans="3:14" x14ac:dyDescent="0.35">
      <c r="C29" s="46" t="s">
        <v>93</v>
      </c>
      <c r="D29" s="44"/>
      <c r="E29" s="44"/>
      <c r="F29" s="44"/>
      <c r="G29" s="44"/>
      <c r="H29" s="44"/>
      <c r="I29" s="44"/>
      <c r="J29" s="44"/>
      <c r="K29" s="44"/>
      <c r="L29" s="44"/>
      <c r="M29" s="44"/>
      <c r="N29" s="44"/>
    </row>
    <row r="30" spans="3:14" ht="4.5" customHeight="1" x14ac:dyDescent="0.35">
      <c r="C30" s="43"/>
      <c r="D30" s="44"/>
      <c r="E30" s="44"/>
      <c r="F30" s="44"/>
      <c r="G30" s="44"/>
      <c r="H30" s="44"/>
      <c r="I30" s="44"/>
      <c r="J30" s="44"/>
      <c r="K30" s="44"/>
      <c r="L30" s="44"/>
      <c r="M30" s="44"/>
      <c r="N30" s="44"/>
    </row>
    <row r="31" spans="3:14" x14ac:dyDescent="0.35">
      <c r="C31" s="48" t="s">
        <v>108</v>
      </c>
      <c r="D31" s="44"/>
      <c r="E31" s="44"/>
      <c r="F31" s="44"/>
      <c r="G31" s="44"/>
      <c r="H31" s="44"/>
      <c r="I31" s="44"/>
      <c r="J31" s="44"/>
      <c r="K31" s="44"/>
      <c r="L31" s="44"/>
      <c r="M31" s="44"/>
      <c r="N31" s="44"/>
    </row>
    <row r="32" spans="3:14" x14ac:dyDescent="0.35">
      <c r="C32" s="48" t="s">
        <v>109</v>
      </c>
      <c r="D32" s="44"/>
      <c r="E32" s="44"/>
      <c r="F32" s="44"/>
      <c r="G32" s="44"/>
      <c r="H32" s="44"/>
      <c r="I32" s="44"/>
      <c r="J32" s="44"/>
      <c r="K32" s="44"/>
      <c r="L32" s="44"/>
      <c r="M32" s="44"/>
      <c r="N32" s="44"/>
    </row>
    <row r="33" spans="3:14" x14ac:dyDescent="0.35">
      <c r="C33" s="48" t="s">
        <v>201</v>
      </c>
      <c r="D33" s="44"/>
      <c r="E33" s="44"/>
      <c r="F33" s="44"/>
      <c r="G33" s="44"/>
      <c r="H33" s="44"/>
      <c r="I33" s="44"/>
      <c r="J33" s="44"/>
      <c r="K33" s="44"/>
      <c r="L33" s="44"/>
      <c r="M33" s="44"/>
      <c r="N33" s="44"/>
    </row>
    <row r="34" spans="3:14" x14ac:dyDescent="0.35">
      <c r="C34" s="48" t="s">
        <v>94</v>
      </c>
      <c r="D34" s="44"/>
      <c r="E34" s="44"/>
      <c r="F34" s="44"/>
      <c r="G34" s="44"/>
      <c r="H34" s="44"/>
      <c r="I34" s="44"/>
      <c r="J34" s="44"/>
      <c r="K34" s="44"/>
      <c r="L34" s="44"/>
      <c r="M34" s="44"/>
      <c r="N34" s="44"/>
    </row>
    <row r="35" spans="3:14" ht="9" customHeight="1" x14ac:dyDescent="0.35">
      <c r="C35" s="44"/>
      <c r="D35" s="44"/>
      <c r="E35" s="44"/>
      <c r="F35" s="44"/>
      <c r="G35" s="44"/>
      <c r="H35" s="44"/>
      <c r="I35" s="44"/>
      <c r="J35" s="44"/>
      <c r="K35" s="44"/>
      <c r="L35" s="44"/>
      <c r="M35" s="44"/>
      <c r="N35" s="44"/>
    </row>
    <row r="36" spans="3:14" x14ac:dyDescent="0.35">
      <c r="C36" s="46" t="s">
        <v>95</v>
      </c>
      <c r="D36" s="44"/>
      <c r="E36" s="44"/>
      <c r="F36" s="44"/>
      <c r="G36" s="44"/>
      <c r="H36" s="44"/>
      <c r="I36" s="44"/>
      <c r="J36" s="44"/>
      <c r="K36" s="44"/>
      <c r="L36" s="44"/>
      <c r="M36" s="44"/>
      <c r="N36" s="44"/>
    </row>
    <row r="37" spans="3:14" ht="4.5" customHeight="1" x14ac:dyDescent="0.35">
      <c r="C37" s="43"/>
      <c r="D37" s="44"/>
      <c r="E37" s="44"/>
      <c r="F37" s="44"/>
      <c r="G37" s="44"/>
      <c r="H37" s="44"/>
      <c r="I37" s="44"/>
      <c r="J37" s="44"/>
      <c r="K37" s="44"/>
      <c r="L37" s="44"/>
      <c r="M37" s="44"/>
      <c r="N37" s="44"/>
    </row>
    <row r="38" spans="3:14" x14ac:dyDescent="0.35">
      <c r="C38" s="48" t="s">
        <v>110</v>
      </c>
      <c r="D38" s="44"/>
      <c r="E38" s="44"/>
      <c r="F38" s="44"/>
      <c r="G38" s="44"/>
      <c r="H38" s="44"/>
      <c r="I38" s="44"/>
      <c r="J38" s="44"/>
      <c r="K38" s="44"/>
      <c r="L38" s="44"/>
      <c r="M38" s="44"/>
      <c r="N38" s="44"/>
    </row>
    <row r="39" spans="3:14" x14ac:dyDescent="0.35">
      <c r="C39" s="49" t="s">
        <v>96</v>
      </c>
      <c r="D39" s="44"/>
      <c r="E39" s="44"/>
      <c r="F39" s="44"/>
      <c r="G39" s="44"/>
      <c r="H39" s="44"/>
      <c r="I39" s="44"/>
      <c r="J39" s="44"/>
      <c r="K39" s="44"/>
      <c r="L39" s="44"/>
      <c r="M39" s="44"/>
      <c r="N39" s="44"/>
    </row>
    <row r="40" spans="3:14" x14ac:dyDescent="0.35">
      <c r="C40" s="49" t="s">
        <v>97</v>
      </c>
      <c r="D40" s="44"/>
      <c r="E40" s="44"/>
      <c r="F40" s="44"/>
      <c r="G40" s="44"/>
      <c r="H40" s="44"/>
      <c r="I40" s="44"/>
      <c r="J40" s="44"/>
      <c r="K40" s="44"/>
      <c r="L40" s="44"/>
      <c r="M40" s="44"/>
      <c r="N40" s="44"/>
    </row>
    <row r="41" spans="3:14" x14ac:dyDescent="0.35">
      <c r="C41" s="49" t="s">
        <v>98</v>
      </c>
      <c r="D41" s="44"/>
      <c r="E41" s="44"/>
      <c r="F41" s="44"/>
      <c r="G41" s="44"/>
      <c r="H41" s="44"/>
      <c r="I41" s="44"/>
      <c r="J41" s="44"/>
      <c r="K41" s="44"/>
      <c r="L41" s="44"/>
      <c r="M41" s="44"/>
      <c r="N41" s="44"/>
    </row>
    <row r="42" spans="3:14" x14ac:dyDescent="0.35">
      <c r="C42" s="49" t="s">
        <v>99</v>
      </c>
      <c r="D42" s="44"/>
      <c r="E42" s="44"/>
      <c r="F42" s="44"/>
      <c r="G42" s="44"/>
      <c r="H42" s="44"/>
      <c r="I42" s="44"/>
      <c r="J42" s="44"/>
      <c r="K42" s="44"/>
      <c r="L42" s="44"/>
      <c r="M42" s="44"/>
      <c r="N42" s="44"/>
    </row>
    <row r="43" spans="3:14" x14ac:dyDescent="0.35">
      <c r="C43" s="49" t="s">
        <v>100</v>
      </c>
      <c r="D43" s="44"/>
      <c r="E43" s="44"/>
      <c r="F43" s="44"/>
      <c r="G43" s="44"/>
      <c r="H43" s="44"/>
      <c r="I43" s="44"/>
      <c r="J43" s="44"/>
      <c r="K43" s="44"/>
      <c r="L43" s="44"/>
      <c r="M43" s="44"/>
      <c r="N43" s="44"/>
    </row>
    <row r="44" spans="3:14" x14ac:dyDescent="0.35">
      <c r="C44" s="48" t="s">
        <v>200</v>
      </c>
      <c r="D44" s="44"/>
      <c r="E44" s="44"/>
      <c r="F44" s="44"/>
      <c r="G44" s="44"/>
      <c r="H44" s="44"/>
      <c r="I44" s="44"/>
      <c r="J44" s="44"/>
      <c r="K44" s="44"/>
      <c r="L44" s="44"/>
      <c r="M44" s="44"/>
      <c r="N44" s="44"/>
    </row>
    <row r="45" spans="3:14" x14ac:dyDescent="0.35">
      <c r="C45" s="48" t="s">
        <v>202</v>
      </c>
      <c r="D45" s="44"/>
      <c r="E45" s="44"/>
      <c r="F45" s="44"/>
      <c r="G45" s="44"/>
      <c r="H45" s="44"/>
      <c r="I45" s="44"/>
      <c r="J45" s="44"/>
      <c r="K45" s="44"/>
      <c r="L45" s="44"/>
      <c r="M45" s="44"/>
      <c r="N45" s="44"/>
    </row>
    <row r="46" spans="3:14" ht="9" customHeight="1" x14ac:dyDescent="0.35">
      <c r="C46" s="44"/>
      <c r="D46" s="44"/>
      <c r="E46" s="44"/>
      <c r="F46" s="44"/>
      <c r="G46" s="44"/>
      <c r="H46" s="44"/>
      <c r="I46" s="44"/>
      <c r="J46" s="44"/>
      <c r="K46" s="44"/>
      <c r="L46" s="44"/>
      <c r="M46" s="44"/>
      <c r="N46" s="44"/>
    </row>
    <row r="47" spans="3:14" x14ac:dyDescent="0.35">
      <c r="C47" s="43" t="s">
        <v>101</v>
      </c>
      <c r="D47" s="44"/>
      <c r="E47" s="44"/>
      <c r="F47" s="44"/>
      <c r="G47" s="44"/>
      <c r="H47" s="44"/>
      <c r="I47" s="44"/>
      <c r="J47" s="44"/>
      <c r="K47" s="44"/>
      <c r="L47" s="44"/>
      <c r="M47" s="44"/>
      <c r="N47" s="44"/>
    </row>
    <row r="48" spans="3:14" ht="4.5" customHeight="1" x14ac:dyDescent="0.35">
      <c r="C48" s="43"/>
      <c r="D48" s="44"/>
      <c r="E48" s="44"/>
      <c r="F48" s="44"/>
      <c r="G48" s="44"/>
      <c r="H48" s="44"/>
      <c r="I48" s="44"/>
      <c r="J48" s="44"/>
      <c r="K48" s="44"/>
      <c r="L48" s="44"/>
      <c r="M48" s="44"/>
      <c r="N48" s="44"/>
    </row>
    <row r="49" spans="3:14" x14ac:dyDescent="0.35">
      <c r="C49" s="46" t="s">
        <v>111</v>
      </c>
      <c r="D49" s="44"/>
      <c r="E49" s="44"/>
      <c r="F49" s="44"/>
      <c r="G49" s="44"/>
      <c r="H49" s="44"/>
      <c r="I49" s="44"/>
      <c r="J49" s="44"/>
      <c r="K49" s="44"/>
      <c r="L49" s="44"/>
      <c r="M49" s="44"/>
      <c r="N49" s="44"/>
    </row>
    <row r="50" spans="3:14" x14ac:dyDescent="0.35">
      <c r="C50" s="46" t="s">
        <v>102</v>
      </c>
      <c r="D50" s="44"/>
      <c r="E50" s="44"/>
      <c r="F50" s="44"/>
      <c r="G50" s="44"/>
      <c r="H50" s="44"/>
      <c r="I50" s="44"/>
      <c r="J50" s="44"/>
      <c r="K50" s="44"/>
      <c r="L50" s="44"/>
      <c r="M50" s="44"/>
      <c r="N50" s="44"/>
    </row>
    <row r="51" spans="3:14" x14ac:dyDescent="0.35">
      <c r="C51" s="46" t="s">
        <v>103</v>
      </c>
      <c r="D51" s="44"/>
      <c r="E51" s="44"/>
      <c r="F51" s="44"/>
      <c r="G51" s="44"/>
      <c r="H51" s="44"/>
      <c r="I51" s="44"/>
      <c r="J51" s="44"/>
      <c r="K51" s="44"/>
      <c r="L51" s="44"/>
      <c r="M51" s="44"/>
      <c r="N51" s="44"/>
    </row>
    <row r="52" spans="3:14" ht="9" customHeight="1" x14ac:dyDescent="0.35">
      <c r="C52" s="44"/>
      <c r="D52" s="44"/>
      <c r="E52" s="44"/>
      <c r="F52" s="44"/>
      <c r="G52" s="44"/>
      <c r="H52" s="44"/>
      <c r="I52" s="44"/>
      <c r="J52" s="44"/>
      <c r="K52" s="44"/>
      <c r="L52" s="44"/>
      <c r="M52" s="44"/>
      <c r="N52" s="44"/>
    </row>
    <row r="53" spans="3:14" x14ac:dyDescent="0.35">
      <c r="C53" s="46" t="s">
        <v>104</v>
      </c>
      <c r="D53" s="44"/>
      <c r="E53" s="44"/>
      <c r="F53" s="44"/>
      <c r="G53" s="44"/>
      <c r="H53" s="44"/>
      <c r="I53" s="44"/>
      <c r="J53" s="44"/>
      <c r="K53" s="44"/>
      <c r="L53" s="44"/>
      <c r="M53" s="44"/>
      <c r="N53" s="44"/>
    </row>
    <row r="54" spans="3:14" x14ac:dyDescent="0.35">
      <c r="C54" s="46" t="s">
        <v>105</v>
      </c>
      <c r="D54" s="44"/>
      <c r="E54" s="44"/>
      <c r="F54" s="44"/>
      <c r="G54" s="44"/>
      <c r="H54" s="44"/>
      <c r="I54" s="44"/>
      <c r="J54" s="44"/>
      <c r="K54" s="44"/>
      <c r="L54" s="44"/>
      <c r="M54" s="44"/>
      <c r="N54" s="44"/>
    </row>
  </sheetData>
  <pageMargins left="0.7" right="0.7" top="0.75" bottom="0.75" header="0.3" footer="0.3"/>
  <pageSetup scale="7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indexed="17"/>
  </sheetPr>
  <dimension ref="A2:R343"/>
  <sheetViews>
    <sheetView tabSelected="1" zoomScale="80" zoomScaleNormal="80" zoomScaleSheetLayoutView="100" workbookViewId="0">
      <selection activeCell="E11" sqref="E11"/>
    </sheetView>
  </sheetViews>
  <sheetFormatPr defaultColWidth="9" defaultRowHeight="15.5" x14ac:dyDescent="0.35"/>
  <cols>
    <col min="1" max="1" width="4.58203125" style="1" customWidth="1"/>
    <col min="2" max="2" width="16.58203125" style="3" customWidth="1"/>
    <col min="3" max="3" width="22.08203125" style="3" customWidth="1"/>
    <col min="4" max="4" width="16.08203125" style="3" customWidth="1"/>
    <col min="5" max="5" width="41.33203125" style="3" customWidth="1"/>
    <col min="6" max="6" width="13.83203125" style="3" customWidth="1"/>
    <col min="7" max="7" width="14.83203125" style="3" bestFit="1" customWidth="1"/>
    <col min="8" max="8" width="19.25" style="111" customWidth="1"/>
    <col min="9" max="9" width="15.4140625" style="3" customWidth="1"/>
    <col min="10" max="10" width="13.5" style="99" customWidth="1"/>
    <col min="11" max="11" width="17.58203125" style="3" bestFit="1" customWidth="1"/>
    <col min="12" max="12" width="25.83203125" style="3" customWidth="1"/>
    <col min="13" max="13" width="17.08203125" style="3" customWidth="1"/>
    <col min="14" max="14" width="11.58203125" style="3" customWidth="1"/>
    <col min="15" max="16384" width="9" style="3"/>
  </cols>
  <sheetData>
    <row r="2" spans="1:9" x14ac:dyDescent="0.35">
      <c r="B2" s="2" t="s">
        <v>46</v>
      </c>
    </row>
    <row r="3" spans="1:9" ht="4.5" customHeight="1" x14ac:dyDescent="0.35">
      <c r="G3" s="4"/>
      <c r="H3" s="112"/>
    </row>
    <row r="4" spans="1:9" x14ac:dyDescent="0.35">
      <c r="A4" s="1">
        <f>1</f>
        <v>1</v>
      </c>
      <c r="B4" s="5" t="s">
        <v>57</v>
      </c>
      <c r="C4" s="6"/>
      <c r="D4" s="84" t="s">
        <v>354</v>
      </c>
      <c r="E4" s="6"/>
      <c r="F4" s="6"/>
      <c r="G4" s="6"/>
      <c r="H4" s="113"/>
    </row>
    <row r="5" spans="1:9" ht="14.25" customHeight="1" x14ac:dyDescent="0.35">
      <c r="A5" s="1">
        <f>A4+1</f>
        <v>2</v>
      </c>
      <c r="G5" s="4"/>
      <c r="H5" s="112"/>
      <c r="I5" s="93"/>
    </row>
    <row r="6" spans="1:9" x14ac:dyDescent="0.35">
      <c r="A6" s="1">
        <f t="shared" ref="A6:A44" si="0">A5+1</f>
        <v>3</v>
      </c>
      <c r="B6" s="5" t="s">
        <v>15</v>
      </c>
      <c r="C6" s="6"/>
      <c r="D6" s="6" t="s">
        <v>27</v>
      </c>
      <c r="E6" s="7" t="s">
        <v>8</v>
      </c>
      <c r="F6" s="6" t="s">
        <v>19</v>
      </c>
      <c r="G6" s="6"/>
      <c r="H6" s="113"/>
    </row>
    <row r="7" spans="1:9" x14ac:dyDescent="0.35">
      <c r="A7" s="1">
        <f t="shared" si="0"/>
        <v>4</v>
      </c>
    </row>
    <row r="8" spans="1:9" x14ac:dyDescent="0.35">
      <c r="A8" s="1">
        <f t="shared" si="0"/>
        <v>5</v>
      </c>
      <c r="B8" s="5" t="s">
        <v>16</v>
      </c>
      <c r="C8" s="6"/>
      <c r="D8" s="132">
        <v>0</v>
      </c>
      <c r="E8" s="6"/>
      <c r="F8" s="6"/>
      <c r="G8" s="6"/>
      <c r="H8" s="113"/>
    </row>
    <row r="9" spans="1:9" x14ac:dyDescent="0.35">
      <c r="A9" s="1">
        <f t="shared" si="0"/>
        <v>6</v>
      </c>
    </row>
    <row r="10" spans="1:9" x14ac:dyDescent="0.35">
      <c r="A10" s="1">
        <f t="shared" si="0"/>
        <v>7</v>
      </c>
      <c r="B10" s="5" t="s">
        <v>33</v>
      </c>
      <c r="C10" s="6"/>
      <c r="D10" s="84" t="s">
        <v>42</v>
      </c>
      <c r="E10" s="6"/>
      <c r="F10" s="39" t="str">
        <f>IF(D10="Other","Please Specify Funding Source:","")</f>
        <v>Please Specify Funding Source:</v>
      </c>
      <c r="G10" s="84"/>
      <c r="H10" s="113"/>
    </row>
    <row r="11" spans="1:9" x14ac:dyDescent="0.35">
      <c r="A11" s="1">
        <f t="shared" si="0"/>
        <v>8</v>
      </c>
      <c r="B11" s="8"/>
      <c r="C11" s="9"/>
      <c r="D11" s="9"/>
      <c r="E11" s="9"/>
      <c r="F11" s="9"/>
      <c r="G11" s="9"/>
      <c r="H11" s="114"/>
    </row>
    <row r="12" spans="1:9" x14ac:dyDescent="0.35">
      <c r="A12" s="1">
        <f t="shared" si="0"/>
        <v>9</v>
      </c>
      <c r="B12" s="4"/>
      <c r="D12" s="3" t="s">
        <v>59</v>
      </c>
      <c r="F12" s="3" t="s">
        <v>62</v>
      </c>
    </row>
    <row r="13" spans="1:9" x14ac:dyDescent="0.35">
      <c r="A13" s="1">
        <f t="shared" si="0"/>
        <v>10</v>
      </c>
      <c r="B13" s="4"/>
    </row>
    <row r="14" spans="1:9" x14ac:dyDescent="0.35">
      <c r="A14" s="1">
        <f t="shared" si="0"/>
        <v>11</v>
      </c>
      <c r="B14" s="5" t="s">
        <v>34</v>
      </c>
      <c r="C14" s="6"/>
      <c r="D14" s="84" t="s">
        <v>203</v>
      </c>
      <c r="E14" s="6"/>
      <c r="F14" s="6"/>
      <c r="G14" s="6"/>
      <c r="H14" s="113"/>
    </row>
    <row r="15" spans="1:9" x14ac:dyDescent="0.35">
      <c r="A15" s="1">
        <f t="shared" si="0"/>
        <v>12</v>
      </c>
      <c r="B15" s="4"/>
    </row>
    <row r="16" spans="1:9" x14ac:dyDescent="0.35">
      <c r="A16" s="1">
        <f t="shared" si="0"/>
        <v>13</v>
      </c>
    </row>
    <row r="17" spans="1:11" x14ac:dyDescent="0.35">
      <c r="A17" s="1">
        <f t="shared" si="0"/>
        <v>14</v>
      </c>
      <c r="B17" s="4" t="s">
        <v>20</v>
      </c>
    </row>
    <row r="18" spans="1:11" ht="15.75" customHeight="1" x14ac:dyDescent="0.35">
      <c r="A18" s="1">
        <f t="shared" si="0"/>
        <v>15</v>
      </c>
      <c r="B18" s="133" t="str">
        <f>IF(B19="","Provide a brief summary and fiscal analysis of the action proposed by the resolution:","")</f>
        <v/>
      </c>
      <c r="C18" s="133"/>
      <c r="D18" s="133"/>
      <c r="E18" s="133"/>
      <c r="F18" s="133"/>
      <c r="G18" s="133"/>
      <c r="H18" s="133"/>
      <c r="I18" s="10"/>
      <c r="J18" s="107"/>
      <c r="K18" s="10"/>
    </row>
    <row r="19" spans="1:11" ht="15.65" customHeight="1" x14ac:dyDescent="0.35">
      <c r="A19" s="1">
        <f t="shared" si="0"/>
        <v>16</v>
      </c>
      <c r="B19" s="137" t="s">
        <v>339</v>
      </c>
      <c r="C19" s="137"/>
      <c r="D19" s="137"/>
      <c r="E19" s="137"/>
      <c r="F19" s="137"/>
      <c r="G19" s="137"/>
      <c r="H19" s="137"/>
      <c r="I19" s="10"/>
      <c r="J19" s="107"/>
    </row>
    <row r="20" spans="1:11" x14ac:dyDescent="0.35">
      <c r="A20" s="1">
        <f t="shared" si="0"/>
        <v>17</v>
      </c>
      <c r="B20" s="137"/>
      <c r="C20" s="137"/>
      <c r="D20" s="137"/>
      <c r="E20" s="137"/>
      <c r="F20" s="137"/>
      <c r="G20" s="137"/>
      <c r="H20" s="137"/>
    </row>
    <row r="21" spans="1:11" x14ac:dyDescent="0.35">
      <c r="A21" s="1">
        <f t="shared" si="0"/>
        <v>18</v>
      </c>
      <c r="B21" s="137"/>
      <c r="C21" s="137"/>
      <c r="D21" s="137"/>
      <c r="E21" s="137"/>
      <c r="F21" s="137"/>
      <c r="G21" s="137"/>
      <c r="H21" s="137"/>
      <c r="I21" s="11"/>
      <c r="J21" s="108"/>
      <c r="K21" s="11"/>
    </row>
    <row r="22" spans="1:11" x14ac:dyDescent="0.35">
      <c r="A22" s="1">
        <f t="shared" si="0"/>
        <v>19</v>
      </c>
      <c r="B22" s="137"/>
      <c r="C22" s="137"/>
      <c r="D22" s="137"/>
      <c r="E22" s="137"/>
      <c r="F22" s="137"/>
      <c r="G22" s="137"/>
      <c r="H22" s="137"/>
      <c r="I22" s="11"/>
      <c r="J22" s="108"/>
      <c r="K22" s="11"/>
    </row>
    <row r="23" spans="1:11" x14ac:dyDescent="0.35">
      <c r="A23" s="1">
        <f t="shared" si="0"/>
        <v>20</v>
      </c>
      <c r="B23" s="137"/>
      <c r="C23" s="137"/>
      <c r="D23" s="137"/>
      <c r="E23" s="137"/>
      <c r="F23" s="137"/>
      <c r="G23" s="137"/>
      <c r="H23" s="137"/>
      <c r="J23" s="108"/>
      <c r="K23" s="11"/>
    </row>
    <row r="24" spans="1:11" x14ac:dyDescent="0.35">
      <c r="A24" s="1">
        <f t="shared" si="0"/>
        <v>21</v>
      </c>
      <c r="B24" s="137"/>
      <c r="C24" s="137"/>
      <c r="D24" s="137"/>
      <c r="E24" s="137"/>
      <c r="F24" s="137"/>
      <c r="G24" s="137"/>
      <c r="H24" s="137"/>
      <c r="I24" s="11"/>
      <c r="J24" s="108"/>
      <c r="K24" s="11"/>
    </row>
    <row r="25" spans="1:11" x14ac:dyDescent="0.35">
      <c r="A25" s="1">
        <f t="shared" si="0"/>
        <v>22</v>
      </c>
      <c r="B25" s="137"/>
      <c r="C25" s="137"/>
      <c r="D25" s="137"/>
      <c r="E25" s="137"/>
      <c r="F25" s="137"/>
      <c r="G25" s="137"/>
      <c r="H25" s="137"/>
      <c r="I25" s="11"/>
      <c r="J25" s="108"/>
      <c r="K25" s="11"/>
    </row>
    <row r="26" spans="1:11" x14ac:dyDescent="0.35">
      <c r="A26" s="1">
        <f t="shared" si="0"/>
        <v>23</v>
      </c>
      <c r="B26" s="137"/>
      <c r="C26" s="137"/>
      <c r="D26" s="137"/>
      <c r="E26" s="137"/>
      <c r="F26" s="137"/>
      <c r="G26" s="137"/>
      <c r="H26" s="137"/>
      <c r="I26" s="11"/>
      <c r="J26" s="108"/>
      <c r="K26" s="11"/>
    </row>
    <row r="27" spans="1:11" x14ac:dyDescent="0.35">
      <c r="A27" s="1">
        <f t="shared" si="0"/>
        <v>24</v>
      </c>
      <c r="B27" s="137"/>
      <c r="C27" s="137"/>
      <c r="D27" s="137"/>
      <c r="E27" s="137"/>
      <c r="F27" s="137"/>
      <c r="G27" s="137"/>
      <c r="H27" s="137"/>
      <c r="I27" s="11"/>
      <c r="J27" s="108"/>
      <c r="K27" s="11"/>
    </row>
    <row r="28" spans="1:11" x14ac:dyDescent="0.35">
      <c r="A28" s="1">
        <f t="shared" si="0"/>
        <v>25</v>
      </c>
      <c r="B28" s="137"/>
      <c r="C28" s="137"/>
      <c r="D28" s="137"/>
      <c r="E28" s="137"/>
      <c r="F28" s="137"/>
      <c r="G28" s="137"/>
      <c r="H28" s="137"/>
      <c r="I28" s="11"/>
      <c r="J28" s="108"/>
      <c r="K28" s="11"/>
    </row>
    <row r="29" spans="1:11" x14ac:dyDescent="0.35">
      <c r="A29" s="1">
        <f t="shared" si="0"/>
        <v>26</v>
      </c>
      <c r="B29" s="137"/>
      <c r="C29" s="137"/>
      <c r="D29" s="137"/>
      <c r="E29" s="137"/>
      <c r="F29" s="137"/>
      <c r="G29" s="137"/>
      <c r="H29" s="137"/>
      <c r="I29" s="11"/>
      <c r="J29" s="108"/>
      <c r="K29" s="11"/>
    </row>
    <row r="30" spans="1:11" x14ac:dyDescent="0.35">
      <c r="A30" s="1">
        <f t="shared" si="0"/>
        <v>27</v>
      </c>
    </row>
    <row r="31" spans="1:11" x14ac:dyDescent="0.35">
      <c r="A31" s="1">
        <f t="shared" si="0"/>
        <v>28</v>
      </c>
    </row>
    <row r="32" spans="1:11" x14ac:dyDescent="0.35">
      <c r="A32" s="1">
        <f t="shared" si="0"/>
        <v>29</v>
      </c>
      <c r="B32" s="4" t="s">
        <v>26</v>
      </c>
    </row>
    <row r="33" spans="1:18" x14ac:dyDescent="0.35">
      <c r="A33" s="1">
        <f t="shared" si="0"/>
        <v>30</v>
      </c>
      <c r="B33" s="4"/>
    </row>
    <row r="34" spans="1:18" x14ac:dyDescent="0.35">
      <c r="A34" s="1">
        <f t="shared" si="0"/>
        <v>31</v>
      </c>
      <c r="B34" s="134" t="s">
        <v>72</v>
      </c>
      <c r="C34" s="134"/>
      <c r="D34" s="134"/>
      <c r="E34" s="134"/>
      <c r="F34" s="134"/>
      <c r="G34" s="134"/>
      <c r="H34" s="134"/>
      <c r="I34" s="134"/>
      <c r="L34" s="14"/>
      <c r="M34" s="12"/>
      <c r="N34" s="12"/>
      <c r="P34" s="12"/>
      <c r="Q34" s="12"/>
      <c r="R34" s="12"/>
    </row>
    <row r="35" spans="1:18" x14ac:dyDescent="0.35">
      <c r="A35" s="1">
        <f t="shared" si="0"/>
        <v>32</v>
      </c>
      <c r="B35" s="38"/>
      <c r="C35" s="38"/>
      <c r="D35" s="38"/>
      <c r="E35" s="38"/>
      <c r="F35" s="38"/>
      <c r="G35" s="38"/>
      <c r="H35" s="115"/>
      <c r="I35" s="38"/>
      <c r="L35" s="14"/>
      <c r="M35" s="12"/>
      <c r="N35" s="12"/>
      <c r="P35" s="12"/>
      <c r="Q35" s="12"/>
      <c r="R35" s="12"/>
    </row>
    <row r="36" spans="1:18" x14ac:dyDescent="0.35">
      <c r="A36" s="1">
        <f t="shared" si="0"/>
        <v>33</v>
      </c>
      <c r="B36" s="20" t="s">
        <v>39</v>
      </c>
      <c r="C36" s="18"/>
      <c r="D36" s="18"/>
      <c r="E36" s="19"/>
      <c r="F36" s="18"/>
      <c r="G36" s="18"/>
      <c r="H36" s="116"/>
      <c r="K36" s="14"/>
      <c r="L36" s="12"/>
      <c r="N36" s="17"/>
      <c r="P36" s="17"/>
    </row>
    <row r="37" spans="1:18" x14ac:dyDescent="0.35">
      <c r="A37" s="1">
        <f t="shared" si="0"/>
        <v>34</v>
      </c>
      <c r="B37" s="130" t="s">
        <v>340</v>
      </c>
      <c r="C37" s="22"/>
      <c r="D37" s="22"/>
      <c r="E37" s="24"/>
      <c r="F37" s="22"/>
      <c r="G37" s="22"/>
      <c r="H37" s="117"/>
      <c r="K37" s="23"/>
      <c r="L37" s="25"/>
      <c r="N37" s="26"/>
      <c r="P37" s="26"/>
    </row>
    <row r="38" spans="1:18" x14ac:dyDescent="0.35">
      <c r="A38" s="1">
        <f t="shared" si="0"/>
        <v>35</v>
      </c>
      <c r="B38" s="135" t="s">
        <v>71</v>
      </c>
      <c r="C38" s="135"/>
      <c r="D38" s="135"/>
      <c r="E38" s="12"/>
      <c r="F38" s="12"/>
      <c r="G38" s="13" t="s">
        <v>21</v>
      </c>
      <c r="H38" s="118"/>
      <c r="I38" s="13" t="s">
        <v>22</v>
      </c>
      <c r="L38" s="14"/>
      <c r="M38" s="12"/>
      <c r="N38" s="12"/>
      <c r="P38" s="12"/>
      <c r="Q38" s="12"/>
      <c r="R38" s="12"/>
    </row>
    <row r="39" spans="1:18" x14ac:dyDescent="0.35">
      <c r="A39" s="1">
        <f t="shared" si="0"/>
        <v>36</v>
      </c>
      <c r="B39" s="35" t="s">
        <v>64</v>
      </c>
      <c r="C39" s="36" t="s">
        <v>68</v>
      </c>
      <c r="D39" s="36" t="s">
        <v>66</v>
      </c>
      <c r="E39" s="16" t="s">
        <v>23</v>
      </c>
      <c r="F39" s="16"/>
      <c r="G39" s="15" t="s">
        <v>24</v>
      </c>
      <c r="H39" s="119" t="s">
        <v>25</v>
      </c>
      <c r="I39" s="15" t="s">
        <v>49</v>
      </c>
      <c r="L39" s="14"/>
      <c r="M39" s="12"/>
      <c r="O39" s="17"/>
      <c r="Q39" s="17"/>
    </row>
    <row r="40" spans="1:18" x14ac:dyDescent="0.35">
      <c r="A40" s="1">
        <f t="shared" si="0"/>
        <v>37</v>
      </c>
      <c r="B40" s="130" t="s">
        <v>342</v>
      </c>
      <c r="C40" s="22"/>
      <c r="D40" s="22"/>
      <c r="E40" s="24"/>
      <c r="F40" s="22"/>
      <c r="G40" s="22"/>
      <c r="H40" s="117"/>
      <c r="K40" s="23"/>
      <c r="L40" s="25"/>
      <c r="N40" s="26"/>
      <c r="P40" s="26"/>
    </row>
    <row r="41" spans="1:18" x14ac:dyDescent="0.35">
      <c r="A41" s="1">
        <f>A39+1</f>
        <v>37</v>
      </c>
      <c r="B41" s="85">
        <v>1</v>
      </c>
      <c r="C41" s="90">
        <v>21110820</v>
      </c>
      <c r="D41" s="85">
        <v>63160</v>
      </c>
      <c r="E41" s="25" t="s">
        <v>206</v>
      </c>
      <c r="F41" s="28"/>
      <c r="G41" s="83">
        <v>1860133</v>
      </c>
      <c r="H41" s="127">
        <v>0</v>
      </c>
      <c r="I41" s="87">
        <f t="shared" ref="I41" si="1">G41+H41</f>
        <v>1860133</v>
      </c>
      <c r="K41" s="12"/>
      <c r="L41" s="25"/>
      <c r="M41" s="25"/>
      <c r="O41" s="88"/>
      <c r="Q41" s="88"/>
    </row>
    <row r="42" spans="1:18" x14ac:dyDescent="0.35">
      <c r="A42" s="1">
        <f t="shared" ref="A42:A250" si="2">A41+1</f>
        <v>38</v>
      </c>
      <c r="B42" s="27"/>
      <c r="C42" s="27"/>
      <c r="D42" s="85"/>
      <c r="F42" s="28" t="s">
        <v>257</v>
      </c>
      <c r="G42" s="92">
        <f>SUM(G41:G41)</f>
        <v>1860133</v>
      </c>
      <c r="H42" s="93">
        <f>SUM(H41:H41)</f>
        <v>0</v>
      </c>
      <c r="I42" s="92">
        <f>SUM(I41:I41)</f>
        <v>1860133</v>
      </c>
      <c r="K42" s="82" t="s">
        <v>198</v>
      </c>
      <c r="L42" s="25"/>
      <c r="M42" s="25"/>
      <c r="O42" s="30"/>
      <c r="Q42" s="30"/>
    </row>
    <row r="43" spans="1:18" x14ac:dyDescent="0.35">
      <c r="A43" s="1">
        <f t="shared" si="2"/>
        <v>39</v>
      </c>
      <c r="B43" s="27"/>
      <c r="C43" s="27"/>
      <c r="D43" s="85"/>
      <c r="F43" s="28"/>
      <c r="G43" s="93"/>
      <c r="H43" s="122"/>
      <c r="I43" s="93"/>
      <c r="K43" s="12"/>
      <c r="L43" s="25"/>
      <c r="M43" s="25"/>
      <c r="O43" s="30"/>
      <c r="Q43" s="30"/>
    </row>
    <row r="44" spans="1:18" x14ac:dyDescent="0.35">
      <c r="A44" s="1">
        <f t="shared" si="0"/>
        <v>40</v>
      </c>
      <c r="B44" s="130" t="s">
        <v>343</v>
      </c>
      <c r="C44" s="22"/>
      <c r="D44" s="22"/>
      <c r="E44" s="24"/>
      <c r="F44" s="22"/>
      <c r="G44" s="22"/>
      <c r="H44" s="117"/>
      <c r="K44" s="23"/>
      <c r="L44" s="25"/>
      <c r="N44" s="26"/>
      <c r="P44" s="26"/>
    </row>
    <row r="45" spans="1:18" x14ac:dyDescent="0.35">
      <c r="A45" s="1">
        <f>A43+1</f>
        <v>40</v>
      </c>
      <c r="B45" s="85">
        <v>1</v>
      </c>
      <c r="C45" s="90">
        <v>21112200</v>
      </c>
      <c r="D45" s="85">
        <v>60105</v>
      </c>
      <c r="E45" s="25" t="s">
        <v>209</v>
      </c>
      <c r="F45" s="28"/>
      <c r="G45" s="93">
        <v>254486</v>
      </c>
      <c r="H45" s="93">
        <v>0</v>
      </c>
      <c r="I45" s="93">
        <f>G45+H45</f>
        <v>254486</v>
      </c>
      <c r="K45" s="12"/>
      <c r="L45" s="25"/>
      <c r="M45" s="25"/>
      <c r="O45" s="30"/>
      <c r="Q45" s="30"/>
    </row>
    <row r="46" spans="1:18" x14ac:dyDescent="0.35">
      <c r="A46" s="1">
        <f t="shared" si="2"/>
        <v>41</v>
      </c>
      <c r="B46" s="85">
        <v>1</v>
      </c>
      <c r="C46" s="90">
        <v>21112200</v>
      </c>
      <c r="D46" s="85">
        <v>60140</v>
      </c>
      <c r="E46" s="25" t="s">
        <v>210</v>
      </c>
      <c r="F46" s="28"/>
      <c r="G46" s="93">
        <v>404385</v>
      </c>
      <c r="H46" s="93">
        <v>0</v>
      </c>
      <c r="I46" s="93">
        <f t="shared" ref="I46:I58" si="3">G46+H46</f>
        <v>404385</v>
      </c>
      <c r="K46" s="12"/>
      <c r="L46" s="25"/>
      <c r="M46" s="25"/>
      <c r="O46" s="30"/>
      <c r="Q46" s="30"/>
    </row>
    <row r="47" spans="1:18" x14ac:dyDescent="0.35">
      <c r="A47" s="1">
        <f t="shared" si="2"/>
        <v>42</v>
      </c>
      <c r="B47" s="85">
        <v>1</v>
      </c>
      <c r="C47" s="90">
        <v>21112200</v>
      </c>
      <c r="D47" s="85">
        <v>60835</v>
      </c>
      <c r="E47" s="25" t="s">
        <v>211</v>
      </c>
      <c r="F47" s="28"/>
      <c r="G47" s="93">
        <v>342904</v>
      </c>
      <c r="H47" s="93">
        <v>0</v>
      </c>
      <c r="I47" s="93">
        <f t="shared" si="3"/>
        <v>342904</v>
      </c>
      <c r="K47" s="12"/>
      <c r="L47" s="25"/>
      <c r="M47" s="25"/>
      <c r="O47" s="30"/>
      <c r="Q47" s="30"/>
    </row>
    <row r="48" spans="1:18" x14ac:dyDescent="0.35">
      <c r="A48" s="1">
        <f t="shared" si="2"/>
        <v>43</v>
      </c>
      <c r="B48" s="85">
        <v>1</v>
      </c>
      <c r="C48" s="90">
        <v>21112200</v>
      </c>
      <c r="D48" s="85">
        <v>61005</v>
      </c>
      <c r="E48" s="25" t="s">
        <v>212</v>
      </c>
      <c r="F48" s="28"/>
      <c r="G48" s="93">
        <v>62111</v>
      </c>
      <c r="H48" s="93">
        <v>0</v>
      </c>
      <c r="I48" s="93">
        <f t="shared" si="3"/>
        <v>62111</v>
      </c>
      <c r="K48" s="12"/>
      <c r="L48" s="25"/>
      <c r="M48" s="25"/>
      <c r="O48" s="30"/>
      <c r="Q48" s="30"/>
    </row>
    <row r="49" spans="1:17" x14ac:dyDescent="0.35">
      <c r="A49" s="1">
        <f t="shared" si="2"/>
        <v>44</v>
      </c>
      <c r="B49" s="85">
        <v>1</v>
      </c>
      <c r="C49" s="90">
        <v>21112200</v>
      </c>
      <c r="D49" s="85">
        <v>61010</v>
      </c>
      <c r="E49" s="25" t="s">
        <v>204</v>
      </c>
      <c r="F49" s="28"/>
      <c r="G49" s="93">
        <v>14523</v>
      </c>
      <c r="H49" s="93">
        <v>0</v>
      </c>
      <c r="I49" s="93">
        <f t="shared" si="3"/>
        <v>14523</v>
      </c>
      <c r="K49" s="12"/>
      <c r="L49" s="25"/>
      <c r="M49" s="25"/>
      <c r="O49" s="30"/>
      <c r="Q49" s="30"/>
    </row>
    <row r="50" spans="1:17" x14ac:dyDescent="0.35">
      <c r="A50" s="1">
        <f t="shared" si="2"/>
        <v>45</v>
      </c>
      <c r="B50" s="85">
        <v>1</v>
      </c>
      <c r="C50" s="90">
        <v>21112200</v>
      </c>
      <c r="D50" s="85">
        <v>61110</v>
      </c>
      <c r="E50" s="25" t="s">
        <v>205</v>
      </c>
      <c r="F50" s="28"/>
      <c r="G50" s="93">
        <v>75133</v>
      </c>
      <c r="H50" s="93">
        <v>0</v>
      </c>
      <c r="I50" s="93">
        <f t="shared" si="3"/>
        <v>75133</v>
      </c>
      <c r="K50" s="12"/>
      <c r="L50" s="25"/>
      <c r="M50" s="25"/>
      <c r="O50" s="30"/>
      <c r="Q50" s="30"/>
    </row>
    <row r="51" spans="1:17" x14ac:dyDescent="0.35">
      <c r="A51" s="1">
        <f t="shared" si="2"/>
        <v>46</v>
      </c>
      <c r="B51" s="85">
        <v>1</v>
      </c>
      <c r="C51" s="90">
        <v>21112200</v>
      </c>
      <c r="D51" s="85">
        <v>61210</v>
      </c>
      <c r="E51" s="25" t="s">
        <v>213</v>
      </c>
      <c r="F51" s="28"/>
      <c r="G51" s="93">
        <v>123314</v>
      </c>
      <c r="H51" s="93">
        <v>0</v>
      </c>
      <c r="I51" s="93">
        <f t="shared" si="3"/>
        <v>123314</v>
      </c>
      <c r="K51" s="12"/>
      <c r="L51" s="25"/>
      <c r="M51" s="25"/>
      <c r="O51" s="30"/>
      <c r="Q51" s="30"/>
    </row>
    <row r="52" spans="1:17" x14ac:dyDescent="0.35">
      <c r="A52" s="1">
        <f t="shared" si="2"/>
        <v>47</v>
      </c>
      <c r="B52" s="85">
        <v>1</v>
      </c>
      <c r="C52" s="90">
        <v>21112200</v>
      </c>
      <c r="D52" s="85">
        <v>61550</v>
      </c>
      <c r="E52" s="25" t="s">
        <v>214</v>
      </c>
      <c r="F52" s="28"/>
      <c r="G52" s="93">
        <v>38569</v>
      </c>
      <c r="H52" s="93">
        <v>0</v>
      </c>
      <c r="I52" s="93">
        <f t="shared" si="3"/>
        <v>38569</v>
      </c>
      <c r="K52" s="12"/>
      <c r="L52" s="25"/>
      <c r="M52" s="25"/>
      <c r="O52" s="30"/>
      <c r="Q52" s="30"/>
    </row>
    <row r="53" spans="1:17" x14ac:dyDescent="0.35">
      <c r="A53" s="1">
        <f t="shared" si="2"/>
        <v>48</v>
      </c>
      <c r="B53" s="85">
        <v>1</v>
      </c>
      <c r="C53" s="90">
        <v>21112200</v>
      </c>
      <c r="D53" s="85">
        <v>61710</v>
      </c>
      <c r="E53" s="25" t="s">
        <v>215</v>
      </c>
      <c r="F53" s="28"/>
      <c r="G53" s="93">
        <v>4408</v>
      </c>
      <c r="H53" s="93">
        <v>0</v>
      </c>
      <c r="I53" s="93">
        <f t="shared" si="3"/>
        <v>4408</v>
      </c>
      <c r="K53" s="12"/>
      <c r="L53" s="25"/>
      <c r="M53" s="25"/>
      <c r="O53" s="30"/>
      <c r="Q53" s="30"/>
    </row>
    <row r="54" spans="1:17" x14ac:dyDescent="0.35">
      <c r="A54" s="1">
        <f t="shared" si="2"/>
        <v>49</v>
      </c>
      <c r="B54" s="85">
        <v>1</v>
      </c>
      <c r="C54" s="90">
        <v>21112200</v>
      </c>
      <c r="D54" s="85">
        <v>63160</v>
      </c>
      <c r="E54" s="25" t="s">
        <v>206</v>
      </c>
      <c r="F54" s="28"/>
      <c r="G54" s="93">
        <v>180811</v>
      </c>
      <c r="H54" s="93">
        <v>0</v>
      </c>
      <c r="I54" s="93">
        <f t="shared" si="3"/>
        <v>180811</v>
      </c>
      <c r="K54" s="12"/>
      <c r="L54" s="25"/>
      <c r="M54" s="25"/>
      <c r="O54" s="30"/>
      <c r="Q54" s="30"/>
    </row>
    <row r="55" spans="1:17" x14ac:dyDescent="0.35">
      <c r="A55" s="1">
        <f t="shared" si="2"/>
        <v>50</v>
      </c>
      <c r="B55" s="85">
        <v>1</v>
      </c>
      <c r="C55" s="90">
        <v>21112200</v>
      </c>
      <c r="D55" s="85">
        <v>64610</v>
      </c>
      <c r="E55" s="25" t="s">
        <v>216</v>
      </c>
      <c r="F55" s="28"/>
      <c r="G55" s="93">
        <v>230000</v>
      </c>
      <c r="H55" s="93">
        <v>0</v>
      </c>
      <c r="I55" s="93">
        <f t="shared" si="3"/>
        <v>230000</v>
      </c>
      <c r="K55" s="12"/>
      <c r="L55" s="25"/>
      <c r="M55" s="25"/>
      <c r="O55" s="30"/>
      <c r="Q55" s="30"/>
    </row>
    <row r="56" spans="1:17" x14ac:dyDescent="0.35">
      <c r="A56" s="1">
        <f t="shared" si="2"/>
        <v>51</v>
      </c>
      <c r="B56" s="85">
        <v>1</v>
      </c>
      <c r="C56" s="90">
        <v>21112200</v>
      </c>
      <c r="D56" s="85">
        <v>68110</v>
      </c>
      <c r="E56" s="25" t="s">
        <v>217</v>
      </c>
      <c r="F56" s="28"/>
      <c r="G56" s="93">
        <v>84726</v>
      </c>
      <c r="H56" s="93">
        <v>0</v>
      </c>
      <c r="I56" s="93">
        <f t="shared" si="3"/>
        <v>84726</v>
      </c>
      <c r="K56" s="12"/>
      <c r="L56" s="25"/>
      <c r="M56" s="25"/>
      <c r="O56" s="30"/>
      <c r="Q56" s="30"/>
    </row>
    <row r="57" spans="1:17" x14ac:dyDescent="0.35">
      <c r="A57" s="1">
        <f t="shared" si="2"/>
        <v>52</v>
      </c>
      <c r="B57" s="85">
        <v>1</v>
      </c>
      <c r="C57" s="90">
        <v>21112200</v>
      </c>
      <c r="D57" s="85">
        <v>68115</v>
      </c>
      <c r="E57" s="25" t="s">
        <v>218</v>
      </c>
      <c r="F57" s="28"/>
      <c r="G57" s="93">
        <v>10641</v>
      </c>
      <c r="H57" s="93">
        <v>0</v>
      </c>
      <c r="I57" s="93">
        <f t="shared" si="3"/>
        <v>10641</v>
      </c>
      <c r="K57" s="12"/>
      <c r="L57" s="25"/>
      <c r="M57" s="25"/>
      <c r="O57" s="30"/>
      <c r="Q57" s="30"/>
    </row>
    <row r="58" spans="1:17" x14ac:dyDescent="0.35">
      <c r="A58" s="1">
        <f t="shared" si="2"/>
        <v>53</v>
      </c>
      <c r="B58" s="85">
        <v>1</v>
      </c>
      <c r="C58" s="90">
        <v>21112200</v>
      </c>
      <c r="D58" s="85">
        <v>70020</v>
      </c>
      <c r="E58" s="25" t="s">
        <v>219</v>
      </c>
      <c r="F58" s="28"/>
      <c r="G58" s="93">
        <v>322866</v>
      </c>
      <c r="H58" s="93">
        <v>0</v>
      </c>
      <c r="I58" s="93">
        <f t="shared" si="3"/>
        <v>322866</v>
      </c>
      <c r="K58" s="12"/>
      <c r="L58" s="25"/>
      <c r="M58" s="25"/>
      <c r="O58" s="30"/>
      <c r="Q58" s="30"/>
    </row>
    <row r="59" spans="1:17" x14ac:dyDescent="0.35">
      <c r="A59" s="1">
        <f t="shared" si="2"/>
        <v>54</v>
      </c>
      <c r="B59" s="27"/>
      <c r="C59" s="90"/>
      <c r="D59" s="85"/>
      <c r="E59" s="25"/>
      <c r="F59" s="28" t="s">
        <v>257</v>
      </c>
      <c r="G59" s="92">
        <f>SUM(G45:G58)</f>
        <v>2148877</v>
      </c>
      <c r="H59" s="92">
        <f t="shared" ref="H59" si="4">SUM(H45:H58)</f>
        <v>0</v>
      </c>
      <c r="I59" s="92">
        <f>SUM(I45:I58)</f>
        <v>2148877</v>
      </c>
      <c r="K59" s="12"/>
      <c r="L59" s="25"/>
      <c r="M59" s="25"/>
      <c r="O59" s="30"/>
      <c r="Q59" s="30"/>
    </row>
    <row r="60" spans="1:17" x14ac:dyDescent="0.35">
      <c r="A60" s="1">
        <f t="shared" si="2"/>
        <v>55</v>
      </c>
      <c r="B60" s="27"/>
      <c r="C60" s="90"/>
      <c r="D60" s="85"/>
      <c r="E60" s="25"/>
      <c r="F60" s="28"/>
      <c r="G60" s="93"/>
      <c r="H60" s="122"/>
      <c r="I60" s="93"/>
      <c r="K60" s="12"/>
      <c r="L60" s="25"/>
      <c r="M60" s="25"/>
      <c r="O60" s="30"/>
      <c r="Q60" s="30"/>
    </row>
    <row r="61" spans="1:17" x14ac:dyDescent="0.35">
      <c r="A61" s="1">
        <f t="shared" si="2"/>
        <v>56</v>
      </c>
      <c r="B61" s="130" t="s">
        <v>345</v>
      </c>
      <c r="C61" s="22"/>
      <c r="D61" s="22"/>
      <c r="E61" s="24"/>
      <c r="F61" s="22"/>
      <c r="G61" s="22"/>
      <c r="H61" s="117"/>
      <c r="K61" s="23"/>
      <c r="L61" s="25"/>
      <c r="N61" s="26"/>
      <c r="P61" s="26"/>
    </row>
    <row r="62" spans="1:17" x14ac:dyDescent="0.35">
      <c r="A62" s="1">
        <f t="shared" si="2"/>
        <v>57</v>
      </c>
      <c r="B62" s="85">
        <v>1</v>
      </c>
      <c r="C62" s="90">
        <v>21112900</v>
      </c>
      <c r="D62" s="85">
        <v>63160</v>
      </c>
      <c r="E62" s="25" t="s">
        <v>206</v>
      </c>
      <c r="F62" s="28"/>
      <c r="G62" s="93">
        <v>300000</v>
      </c>
      <c r="H62" s="122">
        <v>-300000</v>
      </c>
      <c r="I62" s="93">
        <f>G62+H62</f>
        <v>0</v>
      </c>
      <c r="K62" s="12"/>
      <c r="L62" s="25"/>
      <c r="M62" s="25"/>
      <c r="O62" s="30"/>
      <c r="Q62" s="30"/>
    </row>
    <row r="63" spans="1:17" x14ac:dyDescent="0.35">
      <c r="A63" s="1">
        <f t="shared" si="2"/>
        <v>58</v>
      </c>
      <c r="B63" s="85">
        <v>1</v>
      </c>
      <c r="C63" s="90">
        <v>21112820</v>
      </c>
      <c r="D63" s="85">
        <v>60140</v>
      </c>
      <c r="E63" s="25" t="s">
        <v>210</v>
      </c>
      <c r="F63" s="28"/>
      <c r="G63" s="93">
        <v>120190</v>
      </c>
      <c r="H63" s="93">
        <v>0</v>
      </c>
      <c r="I63" s="93">
        <f>G63+H63</f>
        <v>120190</v>
      </c>
      <c r="K63" s="12"/>
      <c r="L63" s="25"/>
      <c r="M63" s="25"/>
      <c r="O63" s="30"/>
      <c r="Q63" s="30"/>
    </row>
    <row r="64" spans="1:17" x14ac:dyDescent="0.35">
      <c r="A64" s="1">
        <f t="shared" si="2"/>
        <v>59</v>
      </c>
      <c r="B64" s="85">
        <v>1</v>
      </c>
      <c r="C64" s="90">
        <v>21112820</v>
      </c>
      <c r="D64" s="85">
        <v>60835</v>
      </c>
      <c r="E64" s="25" t="s">
        <v>211</v>
      </c>
      <c r="F64" s="28"/>
      <c r="G64" s="93">
        <v>139179</v>
      </c>
      <c r="H64" s="93">
        <v>0</v>
      </c>
      <c r="I64" s="93">
        <f t="shared" ref="I64:I72" si="5">G64+H64</f>
        <v>139179</v>
      </c>
      <c r="K64" s="12"/>
      <c r="L64" s="25"/>
      <c r="M64" s="25"/>
      <c r="O64" s="30"/>
      <c r="Q64" s="30"/>
    </row>
    <row r="65" spans="1:17" x14ac:dyDescent="0.35">
      <c r="A65" s="1">
        <f t="shared" si="2"/>
        <v>60</v>
      </c>
      <c r="B65" s="85">
        <v>1</v>
      </c>
      <c r="C65" s="90">
        <v>21112820</v>
      </c>
      <c r="D65" s="85">
        <v>61005</v>
      </c>
      <c r="E65" s="25" t="s">
        <v>212</v>
      </c>
      <c r="F65" s="28"/>
      <c r="G65" s="93">
        <v>16081</v>
      </c>
      <c r="H65" s="93">
        <v>0</v>
      </c>
      <c r="I65" s="93">
        <f t="shared" si="5"/>
        <v>16081</v>
      </c>
      <c r="K65" s="12"/>
      <c r="L65" s="25"/>
      <c r="M65" s="25"/>
      <c r="O65" s="30"/>
      <c r="Q65" s="30"/>
    </row>
    <row r="66" spans="1:17" x14ac:dyDescent="0.35">
      <c r="A66" s="1">
        <f t="shared" si="2"/>
        <v>61</v>
      </c>
      <c r="B66" s="85">
        <v>1</v>
      </c>
      <c r="C66" s="90">
        <v>21112820</v>
      </c>
      <c r="D66" s="85">
        <v>61010</v>
      </c>
      <c r="E66" s="25" t="s">
        <v>204</v>
      </c>
      <c r="F66" s="28"/>
      <c r="G66" s="93">
        <v>3761</v>
      </c>
      <c r="H66" s="93">
        <v>0</v>
      </c>
      <c r="I66" s="93">
        <f t="shared" si="5"/>
        <v>3761</v>
      </c>
      <c r="K66" s="12"/>
      <c r="L66" s="25"/>
      <c r="M66" s="25"/>
      <c r="O66" s="30"/>
      <c r="Q66" s="30"/>
    </row>
    <row r="67" spans="1:17" x14ac:dyDescent="0.35">
      <c r="A67" s="1">
        <f t="shared" si="2"/>
        <v>62</v>
      </c>
      <c r="B67" s="85">
        <v>1</v>
      </c>
      <c r="C67" s="90">
        <v>21112820</v>
      </c>
      <c r="D67" s="85">
        <v>61110</v>
      </c>
      <c r="E67" s="25" t="s">
        <v>205</v>
      </c>
      <c r="F67" s="28"/>
      <c r="G67" s="93">
        <v>19452</v>
      </c>
      <c r="H67" s="93">
        <v>0</v>
      </c>
      <c r="I67" s="93">
        <f t="shared" si="5"/>
        <v>19452</v>
      </c>
      <c r="K67" s="12"/>
      <c r="L67" s="25"/>
      <c r="M67" s="25"/>
      <c r="O67" s="30"/>
      <c r="Q67" s="30"/>
    </row>
    <row r="68" spans="1:17" x14ac:dyDescent="0.35">
      <c r="A68" s="1">
        <f t="shared" si="2"/>
        <v>63</v>
      </c>
      <c r="B68" s="85">
        <v>1</v>
      </c>
      <c r="C68" s="90">
        <v>21112820</v>
      </c>
      <c r="D68" s="85">
        <v>61210</v>
      </c>
      <c r="E68" s="25" t="s">
        <v>213</v>
      </c>
      <c r="F68" s="28"/>
      <c r="G68" s="93">
        <v>12140</v>
      </c>
      <c r="H68" s="93">
        <v>0</v>
      </c>
      <c r="I68" s="93">
        <f t="shared" si="5"/>
        <v>12140</v>
      </c>
      <c r="K68" s="12"/>
      <c r="L68" s="25"/>
      <c r="M68" s="25"/>
      <c r="O68" s="30"/>
      <c r="Q68" s="30"/>
    </row>
    <row r="69" spans="1:17" x14ac:dyDescent="0.35">
      <c r="A69" s="1">
        <f t="shared" si="2"/>
        <v>64</v>
      </c>
      <c r="B69" s="85">
        <v>1</v>
      </c>
      <c r="C69" s="90">
        <v>21112820</v>
      </c>
      <c r="D69" s="85">
        <v>61550</v>
      </c>
      <c r="E69" s="25" t="s">
        <v>214</v>
      </c>
      <c r="F69" s="28"/>
      <c r="G69" s="93">
        <v>9985</v>
      </c>
      <c r="H69" s="93">
        <v>0</v>
      </c>
      <c r="I69" s="93">
        <f t="shared" si="5"/>
        <v>9985</v>
      </c>
      <c r="K69" s="12"/>
      <c r="L69" s="25"/>
      <c r="M69" s="25"/>
      <c r="O69" s="30"/>
      <c r="Q69" s="30"/>
    </row>
    <row r="70" spans="1:17" x14ac:dyDescent="0.35">
      <c r="A70" s="1">
        <f t="shared" si="2"/>
        <v>65</v>
      </c>
      <c r="B70" s="85">
        <v>1</v>
      </c>
      <c r="C70" s="90">
        <v>21112820</v>
      </c>
      <c r="D70" s="85">
        <v>61710</v>
      </c>
      <c r="E70" s="25" t="s">
        <v>215</v>
      </c>
      <c r="F70" s="28"/>
      <c r="G70" s="93">
        <v>1142</v>
      </c>
      <c r="H70" s="93">
        <v>0</v>
      </c>
      <c r="I70" s="93">
        <f t="shared" si="5"/>
        <v>1142</v>
      </c>
      <c r="K70" s="12"/>
      <c r="L70" s="25"/>
      <c r="M70" s="25"/>
      <c r="O70" s="30"/>
      <c r="Q70" s="30"/>
    </row>
    <row r="71" spans="1:17" x14ac:dyDescent="0.35">
      <c r="A71" s="1">
        <f t="shared" si="2"/>
        <v>66</v>
      </c>
      <c r="B71" s="85">
        <v>1</v>
      </c>
      <c r="C71" s="90">
        <v>21112820</v>
      </c>
      <c r="D71" s="85">
        <v>63160</v>
      </c>
      <c r="E71" s="25" t="s">
        <v>206</v>
      </c>
      <c r="F71" s="28"/>
      <c r="G71" s="93">
        <v>0</v>
      </c>
      <c r="H71" s="122">
        <v>300000</v>
      </c>
      <c r="I71" s="93">
        <f t="shared" si="5"/>
        <v>300000</v>
      </c>
      <c r="K71" s="12"/>
      <c r="L71" s="25"/>
      <c r="M71" s="25"/>
      <c r="O71" s="30"/>
      <c r="Q71" s="30"/>
    </row>
    <row r="72" spans="1:17" x14ac:dyDescent="0.35">
      <c r="A72" s="1">
        <f t="shared" si="2"/>
        <v>67</v>
      </c>
      <c r="B72" s="85">
        <v>1</v>
      </c>
      <c r="C72" s="90">
        <v>21112820</v>
      </c>
      <c r="D72" s="85">
        <v>68195</v>
      </c>
      <c r="E72" s="25" t="s">
        <v>228</v>
      </c>
      <c r="F72" s="28"/>
      <c r="G72" s="93">
        <v>2957</v>
      </c>
      <c r="H72" s="93">
        <v>0</v>
      </c>
      <c r="I72" s="93">
        <f t="shared" si="5"/>
        <v>2957</v>
      </c>
      <c r="K72" s="12"/>
      <c r="L72" s="25"/>
      <c r="M72" s="25"/>
      <c r="O72" s="30"/>
      <c r="Q72" s="30"/>
    </row>
    <row r="73" spans="1:17" x14ac:dyDescent="0.35">
      <c r="A73" s="1">
        <f t="shared" si="2"/>
        <v>68</v>
      </c>
      <c r="B73" s="85"/>
      <c r="C73" s="90"/>
      <c r="D73" s="85"/>
      <c r="E73" s="25"/>
      <c r="F73" s="28" t="s">
        <v>257</v>
      </c>
      <c r="G73" s="121">
        <f>SUM(G62:G72)</f>
        <v>624887</v>
      </c>
      <c r="H73" s="92">
        <f>SUM(H62:H72)</f>
        <v>0</v>
      </c>
      <c r="I73" s="121">
        <f>SUM(I62:I72)</f>
        <v>624887</v>
      </c>
      <c r="K73" s="12"/>
      <c r="L73" s="25"/>
      <c r="M73" s="25"/>
      <c r="O73" s="30"/>
      <c r="Q73" s="30"/>
    </row>
    <row r="74" spans="1:17" x14ac:dyDescent="0.35">
      <c r="A74" s="1">
        <f t="shared" si="2"/>
        <v>69</v>
      </c>
      <c r="B74" s="27"/>
      <c r="C74" s="90"/>
      <c r="D74" s="85"/>
      <c r="E74" s="25"/>
      <c r="F74" s="28"/>
      <c r="G74" s="93"/>
      <c r="H74" s="122"/>
      <c r="I74" s="93"/>
      <c r="K74" s="12"/>
      <c r="L74" s="25"/>
      <c r="M74" s="25"/>
      <c r="O74" s="30"/>
      <c r="Q74" s="30"/>
    </row>
    <row r="75" spans="1:17" x14ac:dyDescent="0.35">
      <c r="A75" s="1">
        <f t="shared" si="2"/>
        <v>70</v>
      </c>
      <c r="B75" s="130" t="s">
        <v>344</v>
      </c>
      <c r="C75" s="22"/>
      <c r="D75" s="22"/>
      <c r="E75" s="24"/>
      <c r="F75" s="22"/>
      <c r="G75" s="22"/>
      <c r="H75" s="117"/>
      <c r="K75" s="23"/>
      <c r="L75" s="25"/>
      <c r="N75" s="26"/>
      <c r="P75" s="26"/>
    </row>
    <row r="76" spans="1:17" x14ac:dyDescent="0.35">
      <c r="A76" s="1">
        <f t="shared" si="2"/>
        <v>71</v>
      </c>
      <c r="B76" s="85">
        <v>1</v>
      </c>
      <c r="C76" s="90">
        <v>21143820</v>
      </c>
      <c r="D76" s="85">
        <v>60105</v>
      </c>
      <c r="E76" s="25" t="s">
        <v>209</v>
      </c>
      <c r="F76" s="28"/>
      <c r="G76" s="93">
        <v>358943</v>
      </c>
      <c r="H76" s="93">
        <v>0</v>
      </c>
      <c r="I76" s="87">
        <f t="shared" ref="I76:I86" si="6">G76+H76</f>
        <v>358943</v>
      </c>
      <c r="K76" s="12"/>
      <c r="L76" s="25"/>
      <c r="M76" s="25"/>
      <c r="O76" s="30"/>
      <c r="Q76" s="30"/>
    </row>
    <row r="77" spans="1:17" x14ac:dyDescent="0.35">
      <c r="A77" s="1">
        <f t="shared" si="2"/>
        <v>72</v>
      </c>
      <c r="B77" s="85">
        <v>1</v>
      </c>
      <c r="C77" s="90">
        <v>21143820</v>
      </c>
      <c r="D77" s="85">
        <v>60835</v>
      </c>
      <c r="E77" s="25" t="s">
        <v>211</v>
      </c>
      <c r="F77" s="28"/>
      <c r="G77" s="93">
        <v>130609</v>
      </c>
      <c r="H77" s="93">
        <v>0</v>
      </c>
      <c r="I77" s="87">
        <f t="shared" si="6"/>
        <v>130609</v>
      </c>
      <c r="K77" s="12"/>
      <c r="L77" s="25"/>
      <c r="M77" s="25"/>
      <c r="O77" s="30"/>
      <c r="Q77" s="30"/>
    </row>
    <row r="78" spans="1:17" x14ac:dyDescent="0.35">
      <c r="A78" s="1">
        <f t="shared" si="2"/>
        <v>73</v>
      </c>
      <c r="B78" s="85">
        <v>1</v>
      </c>
      <c r="C78" s="90">
        <v>21143820</v>
      </c>
      <c r="D78" s="85">
        <v>61005</v>
      </c>
      <c r="E78" s="25" t="s">
        <v>212</v>
      </c>
      <c r="F78" s="28"/>
      <c r="G78" s="93">
        <v>30352</v>
      </c>
      <c r="H78" s="93">
        <v>0</v>
      </c>
      <c r="I78" s="87">
        <f t="shared" si="6"/>
        <v>30352</v>
      </c>
      <c r="K78" s="12"/>
      <c r="L78" s="25"/>
      <c r="M78" s="25"/>
      <c r="O78" s="30"/>
      <c r="Q78" s="30"/>
    </row>
    <row r="79" spans="1:17" x14ac:dyDescent="0.35">
      <c r="A79" s="1">
        <f t="shared" si="2"/>
        <v>74</v>
      </c>
      <c r="B79" s="85">
        <v>1</v>
      </c>
      <c r="C79" s="90">
        <v>21143820</v>
      </c>
      <c r="D79" s="85">
        <v>61010</v>
      </c>
      <c r="E79" s="25" t="s">
        <v>204</v>
      </c>
      <c r="F79" s="28"/>
      <c r="G79" s="93">
        <v>7099</v>
      </c>
      <c r="H79" s="93">
        <v>0</v>
      </c>
      <c r="I79" s="87">
        <f t="shared" si="6"/>
        <v>7099</v>
      </c>
      <c r="K79" s="12"/>
      <c r="L79" s="25"/>
      <c r="M79" s="25"/>
      <c r="O79" s="30"/>
      <c r="Q79" s="30"/>
    </row>
    <row r="80" spans="1:17" x14ac:dyDescent="0.35">
      <c r="A80" s="1">
        <f t="shared" si="2"/>
        <v>75</v>
      </c>
      <c r="B80" s="85">
        <v>1</v>
      </c>
      <c r="C80" s="90">
        <v>21143820</v>
      </c>
      <c r="D80" s="85">
        <v>61110</v>
      </c>
      <c r="E80" s="25" t="s">
        <v>205</v>
      </c>
      <c r="F80" s="28"/>
      <c r="G80" s="93">
        <v>36717</v>
      </c>
      <c r="H80" s="93">
        <v>0</v>
      </c>
      <c r="I80" s="87">
        <f t="shared" si="6"/>
        <v>36717</v>
      </c>
      <c r="K80" s="12"/>
      <c r="L80" s="25"/>
      <c r="M80" s="25"/>
      <c r="O80" s="30"/>
      <c r="Q80" s="30"/>
    </row>
    <row r="81" spans="1:17" x14ac:dyDescent="0.35">
      <c r="A81" s="1">
        <f t="shared" si="2"/>
        <v>76</v>
      </c>
      <c r="B81" s="85">
        <v>1</v>
      </c>
      <c r="C81" s="90">
        <v>21143820</v>
      </c>
      <c r="D81" s="85">
        <v>61210</v>
      </c>
      <c r="E81" s="25" t="s">
        <v>213</v>
      </c>
      <c r="F81" s="28"/>
      <c r="G81" s="93">
        <v>88038</v>
      </c>
      <c r="H81" s="93">
        <v>0</v>
      </c>
      <c r="I81" s="87">
        <f t="shared" si="6"/>
        <v>88038</v>
      </c>
      <c r="K81" s="12"/>
      <c r="L81" s="25"/>
      <c r="M81" s="25"/>
      <c r="O81" s="30"/>
      <c r="Q81" s="30"/>
    </row>
    <row r="82" spans="1:17" x14ac:dyDescent="0.35">
      <c r="A82" s="1">
        <f t="shared" si="2"/>
        <v>77</v>
      </c>
      <c r="B82" s="85">
        <v>1</v>
      </c>
      <c r="C82" s="90">
        <v>21143820</v>
      </c>
      <c r="D82" s="85">
        <v>61550</v>
      </c>
      <c r="E82" s="25" t="s">
        <v>214</v>
      </c>
      <c r="F82" s="28"/>
      <c r="G82" s="93">
        <v>18847</v>
      </c>
      <c r="H82" s="93">
        <v>0</v>
      </c>
      <c r="I82" s="87">
        <f t="shared" si="6"/>
        <v>18847</v>
      </c>
      <c r="K82" s="12"/>
      <c r="L82" s="25"/>
      <c r="M82" s="25"/>
      <c r="O82" s="30"/>
      <c r="Q82" s="30"/>
    </row>
    <row r="83" spans="1:17" x14ac:dyDescent="0.35">
      <c r="A83" s="1">
        <f t="shared" si="2"/>
        <v>78</v>
      </c>
      <c r="B83" s="85">
        <v>1</v>
      </c>
      <c r="C83" s="90">
        <v>21143820</v>
      </c>
      <c r="D83" s="85">
        <v>61710</v>
      </c>
      <c r="E83" s="25" t="s">
        <v>215</v>
      </c>
      <c r="F83" s="28"/>
      <c r="G83" s="93">
        <v>2155</v>
      </c>
      <c r="H83" s="93">
        <v>0</v>
      </c>
      <c r="I83" s="87">
        <f t="shared" si="6"/>
        <v>2155</v>
      </c>
      <c r="K83" s="12"/>
      <c r="L83" s="25"/>
      <c r="M83" s="25"/>
      <c r="O83" s="30"/>
      <c r="Q83" s="30"/>
    </row>
    <row r="84" spans="1:17" x14ac:dyDescent="0.35">
      <c r="A84" s="1">
        <f t="shared" si="2"/>
        <v>79</v>
      </c>
      <c r="B84" s="85">
        <v>1</v>
      </c>
      <c r="C84" s="90">
        <v>21143820</v>
      </c>
      <c r="D84" s="85">
        <v>63160</v>
      </c>
      <c r="E84" s="25" t="s">
        <v>206</v>
      </c>
      <c r="F84" s="28"/>
      <c r="G84" s="93">
        <v>1294026</v>
      </c>
      <c r="H84" s="122">
        <v>-90000</v>
      </c>
      <c r="I84" s="87">
        <f t="shared" si="6"/>
        <v>1204026</v>
      </c>
      <c r="K84" s="12"/>
      <c r="L84" s="25"/>
      <c r="M84" s="25"/>
      <c r="O84" s="30"/>
      <c r="Q84" s="30"/>
    </row>
    <row r="85" spans="1:17" x14ac:dyDescent="0.35">
      <c r="A85" s="1">
        <f t="shared" si="2"/>
        <v>80</v>
      </c>
      <c r="B85" s="85">
        <v>1</v>
      </c>
      <c r="C85" s="90">
        <v>21143820</v>
      </c>
      <c r="D85" s="85">
        <v>63385</v>
      </c>
      <c r="E85" s="25" t="s">
        <v>256</v>
      </c>
      <c r="F85" s="28"/>
      <c r="G85" s="93">
        <v>150000</v>
      </c>
      <c r="H85" s="93">
        <v>0</v>
      </c>
      <c r="I85" s="87">
        <f t="shared" si="6"/>
        <v>150000</v>
      </c>
      <c r="K85" s="12"/>
      <c r="L85" s="25"/>
      <c r="M85" s="25"/>
      <c r="O85" s="30"/>
      <c r="Q85" s="30"/>
    </row>
    <row r="86" spans="1:17" x14ac:dyDescent="0.35">
      <c r="A86" s="1">
        <f t="shared" si="2"/>
        <v>81</v>
      </c>
      <c r="B86" s="85">
        <v>1</v>
      </c>
      <c r="C86" s="90">
        <v>21143820</v>
      </c>
      <c r="D86" s="85">
        <v>64610</v>
      </c>
      <c r="E86" s="25" t="s">
        <v>216</v>
      </c>
      <c r="F86" s="28"/>
      <c r="G86" s="93">
        <v>100000</v>
      </c>
      <c r="H86" s="122">
        <v>-100000</v>
      </c>
      <c r="I86" s="87">
        <f t="shared" si="6"/>
        <v>0</v>
      </c>
      <c r="K86" s="12"/>
      <c r="L86" s="25"/>
      <c r="M86" s="25"/>
      <c r="O86" s="30"/>
      <c r="Q86" s="30"/>
    </row>
    <row r="87" spans="1:17" x14ac:dyDescent="0.35">
      <c r="A87" s="1">
        <f t="shared" si="2"/>
        <v>82</v>
      </c>
      <c r="B87" s="85">
        <v>1</v>
      </c>
      <c r="C87" s="90">
        <v>21143820</v>
      </c>
      <c r="D87" s="85">
        <v>68115</v>
      </c>
      <c r="E87" s="25" t="s">
        <v>218</v>
      </c>
      <c r="F87" s="28"/>
      <c r="G87" s="83">
        <v>9426</v>
      </c>
      <c r="H87" s="93">
        <v>0</v>
      </c>
      <c r="I87" s="87">
        <f t="shared" ref="I87" si="7">G87+H87</f>
        <v>9426</v>
      </c>
      <c r="K87" s="12"/>
      <c r="L87" s="25"/>
      <c r="M87" s="25"/>
      <c r="O87" s="88"/>
      <c r="Q87" s="88"/>
    </row>
    <row r="88" spans="1:17" x14ac:dyDescent="0.35">
      <c r="A88" s="1">
        <f t="shared" si="2"/>
        <v>83</v>
      </c>
      <c r="B88" s="85">
        <v>1</v>
      </c>
      <c r="C88" s="90" t="s">
        <v>220</v>
      </c>
      <c r="D88" s="85">
        <v>63160</v>
      </c>
      <c r="E88" s="25" t="s">
        <v>206</v>
      </c>
      <c r="F88" s="28"/>
      <c r="G88" s="93">
        <v>0</v>
      </c>
      <c r="H88" s="122">
        <v>90000</v>
      </c>
      <c r="I88" s="93">
        <f>G88+H88</f>
        <v>90000</v>
      </c>
      <c r="K88" s="12"/>
      <c r="L88" s="25"/>
      <c r="M88" s="25"/>
      <c r="O88" s="30"/>
      <c r="Q88" s="30"/>
    </row>
    <row r="89" spans="1:17" x14ac:dyDescent="0.35">
      <c r="A89" s="1">
        <f t="shared" si="2"/>
        <v>84</v>
      </c>
      <c r="B89" s="85">
        <v>1</v>
      </c>
      <c r="C89" s="90" t="s">
        <v>220</v>
      </c>
      <c r="D89" s="85">
        <v>63605</v>
      </c>
      <c r="E89" s="25" t="s">
        <v>221</v>
      </c>
      <c r="F89" s="28"/>
      <c r="G89" s="93">
        <v>20210</v>
      </c>
      <c r="H89" s="93">
        <v>0</v>
      </c>
      <c r="I89" s="93">
        <f t="shared" ref="I89:I96" si="8">G89+H89</f>
        <v>20210</v>
      </c>
      <c r="K89" s="12"/>
      <c r="L89" s="25"/>
      <c r="M89" s="25"/>
      <c r="O89" s="30"/>
      <c r="Q89" s="30"/>
    </row>
    <row r="90" spans="1:17" x14ac:dyDescent="0.35">
      <c r="A90" s="1">
        <f t="shared" si="2"/>
        <v>85</v>
      </c>
      <c r="B90" s="85">
        <v>1</v>
      </c>
      <c r="C90" s="90">
        <v>27543610</v>
      </c>
      <c r="D90" s="85">
        <v>64610</v>
      </c>
      <c r="E90" s="25" t="s">
        <v>216</v>
      </c>
      <c r="F90" s="28"/>
      <c r="G90" s="93">
        <v>0</v>
      </c>
      <c r="H90" s="122">
        <v>100000</v>
      </c>
      <c r="I90" s="93">
        <f t="shared" si="8"/>
        <v>100000</v>
      </c>
      <c r="K90" s="12"/>
      <c r="L90" s="25"/>
      <c r="M90" s="25"/>
      <c r="O90" s="30"/>
      <c r="Q90" s="30"/>
    </row>
    <row r="91" spans="1:17" x14ac:dyDescent="0.35">
      <c r="A91" s="1">
        <f t="shared" si="2"/>
        <v>86</v>
      </c>
      <c r="B91" s="85">
        <v>1</v>
      </c>
      <c r="C91" s="90" t="s">
        <v>220</v>
      </c>
      <c r="D91" s="85">
        <v>64220</v>
      </c>
      <c r="E91" s="25" t="s">
        <v>222</v>
      </c>
      <c r="F91" s="28"/>
      <c r="G91" s="93">
        <v>20706</v>
      </c>
      <c r="H91" s="93">
        <v>0</v>
      </c>
      <c r="I91" s="93">
        <f t="shared" si="8"/>
        <v>20706</v>
      </c>
      <c r="K91" s="12"/>
      <c r="L91" s="25"/>
      <c r="M91" s="25"/>
      <c r="O91" s="30"/>
      <c r="Q91" s="30"/>
    </row>
    <row r="92" spans="1:17" x14ac:dyDescent="0.35">
      <c r="A92" s="1">
        <f t="shared" si="2"/>
        <v>87</v>
      </c>
      <c r="B92" s="85">
        <v>1</v>
      </c>
      <c r="C92" s="90" t="s">
        <v>220</v>
      </c>
      <c r="D92" s="85">
        <v>65120</v>
      </c>
      <c r="E92" s="25" t="s">
        <v>223</v>
      </c>
      <c r="F92" s="28"/>
      <c r="G92" s="93">
        <v>10475</v>
      </c>
      <c r="H92" s="93">
        <v>0</v>
      </c>
      <c r="I92" s="93">
        <f t="shared" si="8"/>
        <v>10475</v>
      </c>
      <c r="K92" s="12"/>
      <c r="L92" s="25"/>
      <c r="M92" s="25"/>
      <c r="O92" s="30"/>
      <c r="Q92" s="30"/>
    </row>
    <row r="93" spans="1:17" x14ac:dyDescent="0.35">
      <c r="A93" s="1">
        <f t="shared" si="2"/>
        <v>88</v>
      </c>
      <c r="B93" s="85">
        <v>1</v>
      </c>
      <c r="C93" s="90" t="s">
        <v>220</v>
      </c>
      <c r="D93" s="85">
        <v>68116</v>
      </c>
      <c r="E93" s="25" t="s">
        <v>224</v>
      </c>
      <c r="F93" s="28"/>
      <c r="G93" s="93">
        <v>723</v>
      </c>
      <c r="H93" s="93">
        <v>0</v>
      </c>
      <c r="I93" s="93">
        <f t="shared" si="8"/>
        <v>723</v>
      </c>
      <c r="K93" s="12"/>
      <c r="L93" s="25"/>
      <c r="M93" s="25"/>
      <c r="O93" s="30"/>
      <c r="Q93" s="30"/>
    </row>
    <row r="94" spans="1:17" x14ac:dyDescent="0.35">
      <c r="A94" s="1">
        <f t="shared" si="2"/>
        <v>89</v>
      </c>
      <c r="B94" s="85">
        <v>1</v>
      </c>
      <c r="C94" s="90" t="s">
        <v>220</v>
      </c>
      <c r="D94" s="85">
        <v>70120</v>
      </c>
      <c r="E94" s="25" t="s">
        <v>225</v>
      </c>
      <c r="F94" s="28"/>
      <c r="G94" s="93">
        <v>20000</v>
      </c>
      <c r="H94" s="93">
        <v>0</v>
      </c>
      <c r="I94" s="93">
        <f t="shared" si="8"/>
        <v>20000</v>
      </c>
      <c r="K94" s="12"/>
      <c r="L94" s="25"/>
      <c r="M94" s="25"/>
      <c r="O94" s="30"/>
      <c r="Q94" s="30"/>
    </row>
    <row r="95" spans="1:17" x14ac:dyDescent="0.35">
      <c r="A95" s="1">
        <f t="shared" si="2"/>
        <v>90</v>
      </c>
      <c r="B95" s="85">
        <v>1</v>
      </c>
      <c r="C95" s="90" t="s">
        <v>220</v>
      </c>
      <c r="D95" s="85">
        <v>70130</v>
      </c>
      <c r="E95" s="25" t="s">
        <v>226</v>
      </c>
      <c r="F95" s="28"/>
      <c r="G95" s="93">
        <v>1025</v>
      </c>
      <c r="H95" s="93">
        <v>0</v>
      </c>
      <c r="I95" s="93">
        <f t="shared" si="8"/>
        <v>1025</v>
      </c>
      <c r="K95" s="12"/>
      <c r="L95" s="25"/>
      <c r="M95" s="25"/>
      <c r="O95" s="30"/>
      <c r="Q95" s="30"/>
    </row>
    <row r="96" spans="1:17" x14ac:dyDescent="0.35">
      <c r="A96" s="1">
        <f t="shared" si="2"/>
        <v>91</v>
      </c>
      <c r="B96" s="85">
        <v>1</v>
      </c>
      <c r="C96" s="90" t="s">
        <v>220</v>
      </c>
      <c r="D96" s="85">
        <v>72605</v>
      </c>
      <c r="E96" s="25" t="s">
        <v>227</v>
      </c>
      <c r="F96" s="28"/>
      <c r="G96" s="93">
        <v>180898</v>
      </c>
      <c r="H96" s="93">
        <v>0</v>
      </c>
      <c r="I96" s="93">
        <f t="shared" si="8"/>
        <v>180898</v>
      </c>
      <c r="K96" s="12"/>
      <c r="L96" s="25"/>
      <c r="M96" s="25"/>
      <c r="O96" s="30"/>
      <c r="Q96" s="30"/>
    </row>
    <row r="97" spans="1:17" x14ac:dyDescent="0.35">
      <c r="A97" s="1">
        <f t="shared" si="2"/>
        <v>92</v>
      </c>
      <c r="B97" s="27"/>
      <c r="C97" s="27"/>
      <c r="F97" s="28" t="s">
        <v>257</v>
      </c>
      <c r="G97" s="92">
        <f>SUM(G76:G96)</f>
        <v>2480249</v>
      </c>
      <c r="H97" s="92">
        <f t="shared" ref="H97:I97" si="9">SUM(H76:H96)</f>
        <v>0</v>
      </c>
      <c r="I97" s="92">
        <f t="shared" si="9"/>
        <v>2480249</v>
      </c>
      <c r="K97" s="12"/>
      <c r="L97" s="25"/>
      <c r="M97" s="25"/>
      <c r="O97" s="30"/>
      <c r="Q97" s="30"/>
    </row>
    <row r="98" spans="1:17" x14ac:dyDescent="0.35">
      <c r="A98" s="1">
        <f t="shared" si="2"/>
        <v>93</v>
      </c>
      <c r="B98" s="27"/>
      <c r="C98" s="27"/>
      <c r="F98" s="28"/>
      <c r="G98" s="93"/>
      <c r="H98" s="122"/>
      <c r="I98" s="93"/>
      <c r="K98" s="12"/>
      <c r="L98" s="25"/>
      <c r="M98" s="25"/>
      <c r="O98" s="30"/>
      <c r="Q98" s="30"/>
    </row>
    <row r="99" spans="1:17" x14ac:dyDescent="0.35">
      <c r="A99" s="1">
        <f t="shared" si="2"/>
        <v>94</v>
      </c>
      <c r="B99" s="130" t="s">
        <v>346</v>
      </c>
      <c r="C99" s="22"/>
      <c r="D99" s="22"/>
      <c r="E99" s="24"/>
      <c r="F99" s="22"/>
      <c r="G99" s="22"/>
      <c r="H99" s="117"/>
      <c r="K99" s="23"/>
      <c r="L99" s="25"/>
      <c r="N99" s="26"/>
      <c r="P99" s="26"/>
    </row>
    <row r="100" spans="1:17" x14ac:dyDescent="0.35">
      <c r="A100" s="1">
        <f t="shared" si="2"/>
        <v>95</v>
      </c>
      <c r="B100" s="85">
        <v>1</v>
      </c>
      <c r="C100" s="90">
        <v>21117820</v>
      </c>
      <c r="D100" s="85">
        <v>60105</v>
      </c>
      <c r="E100" s="25" t="s">
        <v>209</v>
      </c>
      <c r="F100" s="28"/>
      <c r="G100" s="93">
        <v>94665</v>
      </c>
      <c r="H100" s="93">
        <v>0</v>
      </c>
      <c r="I100" s="93">
        <f>G100+H100</f>
        <v>94665</v>
      </c>
      <c r="K100" s="12"/>
      <c r="L100" s="25"/>
      <c r="M100" s="25"/>
      <c r="O100" s="30"/>
      <c r="Q100" s="30"/>
    </row>
    <row r="101" spans="1:17" x14ac:dyDescent="0.35">
      <c r="A101" s="1">
        <f t="shared" si="2"/>
        <v>96</v>
      </c>
      <c r="B101" s="85">
        <v>1</v>
      </c>
      <c r="C101" s="90">
        <v>21117820</v>
      </c>
      <c r="D101" s="85">
        <v>60835</v>
      </c>
      <c r="E101" s="25" t="s">
        <v>211</v>
      </c>
      <c r="F101" s="28"/>
      <c r="G101" s="93">
        <v>55866</v>
      </c>
      <c r="H101" s="93">
        <v>0</v>
      </c>
      <c r="I101" s="93">
        <f t="shared" ref="I101:I110" si="10">G101+H101</f>
        <v>55866</v>
      </c>
      <c r="K101" s="12"/>
      <c r="L101" s="25"/>
      <c r="M101" s="25"/>
      <c r="O101" s="30"/>
      <c r="Q101" s="30"/>
    </row>
    <row r="102" spans="1:17" x14ac:dyDescent="0.35">
      <c r="A102" s="1">
        <f t="shared" si="2"/>
        <v>97</v>
      </c>
      <c r="B102" s="85">
        <v>1</v>
      </c>
      <c r="C102" s="90">
        <v>21117820</v>
      </c>
      <c r="D102" s="85">
        <v>61005</v>
      </c>
      <c r="E102" s="25" t="s">
        <v>212</v>
      </c>
      <c r="F102" s="28"/>
      <c r="G102" s="93">
        <v>9332</v>
      </c>
      <c r="H102" s="93">
        <v>0</v>
      </c>
      <c r="I102" s="93">
        <f t="shared" si="10"/>
        <v>9332</v>
      </c>
      <c r="K102" s="12"/>
      <c r="L102" s="25"/>
      <c r="M102" s="25"/>
      <c r="O102" s="30"/>
      <c r="Q102" s="30"/>
    </row>
    <row r="103" spans="1:17" x14ac:dyDescent="0.35">
      <c r="A103" s="1">
        <f t="shared" si="2"/>
        <v>98</v>
      </c>
      <c r="B103" s="85">
        <v>1</v>
      </c>
      <c r="C103" s="90">
        <v>21117820</v>
      </c>
      <c r="D103" s="85">
        <v>61010</v>
      </c>
      <c r="E103" s="25" t="s">
        <v>204</v>
      </c>
      <c r="F103" s="28"/>
      <c r="G103" s="93">
        <v>2183</v>
      </c>
      <c r="H103" s="93">
        <v>0</v>
      </c>
      <c r="I103" s="93">
        <f t="shared" si="10"/>
        <v>2183</v>
      </c>
      <c r="K103" s="12"/>
      <c r="L103" s="25"/>
      <c r="M103" s="25"/>
      <c r="O103" s="30"/>
      <c r="Q103" s="30"/>
    </row>
    <row r="104" spans="1:17" x14ac:dyDescent="0.35">
      <c r="A104" s="1">
        <f t="shared" si="2"/>
        <v>99</v>
      </c>
      <c r="B104" s="85">
        <v>1</v>
      </c>
      <c r="C104" s="90">
        <v>21117820</v>
      </c>
      <c r="D104" s="85">
        <v>61110</v>
      </c>
      <c r="E104" s="25" t="s">
        <v>205</v>
      </c>
      <c r="F104" s="28"/>
      <c r="G104" s="93">
        <v>11290</v>
      </c>
      <c r="H104" s="93">
        <v>0</v>
      </c>
      <c r="I104" s="93">
        <f t="shared" si="10"/>
        <v>11290</v>
      </c>
      <c r="K104" s="12"/>
      <c r="L104" s="25"/>
      <c r="M104" s="25"/>
      <c r="O104" s="30"/>
      <c r="Q104" s="30"/>
    </row>
    <row r="105" spans="1:17" x14ac:dyDescent="0.35">
      <c r="A105" s="1">
        <f t="shared" si="2"/>
        <v>100</v>
      </c>
      <c r="B105" s="85">
        <v>1</v>
      </c>
      <c r="C105" s="90">
        <v>21117820</v>
      </c>
      <c r="D105" s="85">
        <v>61210</v>
      </c>
      <c r="E105" s="25" t="s">
        <v>213</v>
      </c>
      <c r="F105" s="28"/>
      <c r="G105" s="93">
        <v>26493</v>
      </c>
      <c r="H105" s="93">
        <v>0</v>
      </c>
      <c r="I105" s="93">
        <f t="shared" si="10"/>
        <v>26493</v>
      </c>
      <c r="K105" s="12"/>
      <c r="L105" s="25"/>
      <c r="M105" s="25"/>
      <c r="O105" s="30"/>
      <c r="Q105" s="30"/>
    </row>
    <row r="106" spans="1:17" x14ac:dyDescent="0.35">
      <c r="A106" s="1">
        <f t="shared" si="2"/>
        <v>101</v>
      </c>
      <c r="B106" s="85">
        <v>1</v>
      </c>
      <c r="C106" s="90">
        <v>21117820</v>
      </c>
      <c r="D106" s="85">
        <v>61550</v>
      </c>
      <c r="E106" s="25" t="s">
        <v>214</v>
      </c>
      <c r="F106" s="28"/>
      <c r="G106" s="93">
        <v>5796</v>
      </c>
      <c r="H106" s="93">
        <v>0</v>
      </c>
      <c r="I106" s="93">
        <f t="shared" si="10"/>
        <v>5796</v>
      </c>
      <c r="K106" s="12"/>
      <c r="L106" s="25"/>
      <c r="M106" s="25"/>
      <c r="O106" s="30"/>
      <c r="Q106" s="30"/>
    </row>
    <row r="107" spans="1:17" x14ac:dyDescent="0.35">
      <c r="A107" s="1">
        <f t="shared" si="2"/>
        <v>102</v>
      </c>
      <c r="B107" s="85">
        <v>1</v>
      </c>
      <c r="C107" s="90">
        <v>21117820</v>
      </c>
      <c r="D107" s="85">
        <v>61710</v>
      </c>
      <c r="E107" s="25" t="s">
        <v>215</v>
      </c>
      <c r="F107" s="28"/>
      <c r="G107" s="93">
        <v>663</v>
      </c>
      <c r="H107" s="93">
        <v>0</v>
      </c>
      <c r="I107" s="93">
        <f t="shared" si="10"/>
        <v>663</v>
      </c>
      <c r="K107" s="12"/>
      <c r="L107" s="25"/>
      <c r="M107" s="25"/>
      <c r="O107" s="30"/>
      <c r="Q107" s="30"/>
    </row>
    <row r="108" spans="1:17" x14ac:dyDescent="0.35">
      <c r="A108" s="1">
        <f t="shared" si="2"/>
        <v>103</v>
      </c>
      <c r="B108" s="85">
        <v>1</v>
      </c>
      <c r="C108" s="90">
        <v>21117820</v>
      </c>
      <c r="D108" s="85">
        <v>63160</v>
      </c>
      <c r="E108" s="25" t="s">
        <v>206</v>
      </c>
      <c r="F108" s="28"/>
      <c r="G108" s="93">
        <v>655000</v>
      </c>
      <c r="H108" s="122">
        <v>-655000</v>
      </c>
      <c r="I108" s="93">
        <f t="shared" si="10"/>
        <v>0</v>
      </c>
      <c r="K108" s="12"/>
      <c r="L108" s="25"/>
      <c r="M108" s="25"/>
      <c r="O108" s="30"/>
      <c r="Q108" s="30"/>
    </row>
    <row r="109" spans="1:17" x14ac:dyDescent="0.35">
      <c r="A109" s="1">
        <f t="shared" si="2"/>
        <v>104</v>
      </c>
      <c r="B109" s="85">
        <v>1</v>
      </c>
      <c r="C109" s="90">
        <v>21117820</v>
      </c>
      <c r="D109" s="85">
        <v>68195</v>
      </c>
      <c r="E109" s="25" t="s">
        <v>228</v>
      </c>
      <c r="F109" s="28"/>
      <c r="G109" s="93">
        <v>1228</v>
      </c>
      <c r="H109" s="93">
        <v>0</v>
      </c>
      <c r="I109" s="93">
        <f t="shared" si="10"/>
        <v>1228</v>
      </c>
      <c r="K109" s="12"/>
      <c r="L109" s="25"/>
      <c r="M109" s="25"/>
      <c r="O109" s="30"/>
      <c r="Q109" s="30"/>
    </row>
    <row r="110" spans="1:17" x14ac:dyDescent="0.35">
      <c r="A110" s="1">
        <f t="shared" si="2"/>
        <v>105</v>
      </c>
      <c r="B110" s="85">
        <v>1</v>
      </c>
      <c r="C110" s="90">
        <v>21117820</v>
      </c>
      <c r="D110" s="85">
        <v>74105</v>
      </c>
      <c r="E110" s="25" t="s">
        <v>229</v>
      </c>
      <c r="F110" s="28"/>
      <c r="G110" s="93">
        <v>250000</v>
      </c>
      <c r="H110" s="93">
        <v>0</v>
      </c>
      <c r="I110" s="93">
        <f t="shared" si="10"/>
        <v>250000</v>
      </c>
      <c r="K110" s="12"/>
      <c r="L110" s="25"/>
      <c r="M110" s="25"/>
      <c r="O110" s="30"/>
      <c r="Q110" s="30"/>
    </row>
    <row r="111" spans="1:17" x14ac:dyDescent="0.35">
      <c r="A111" s="1">
        <f t="shared" si="2"/>
        <v>106</v>
      </c>
      <c r="B111" s="85">
        <v>1</v>
      </c>
      <c r="C111" s="90">
        <v>71016200</v>
      </c>
      <c r="D111" s="85">
        <v>63160</v>
      </c>
      <c r="E111" s="25" t="s">
        <v>206</v>
      </c>
      <c r="F111" s="28"/>
      <c r="G111" s="93">
        <v>25230</v>
      </c>
      <c r="H111" s="122">
        <v>655000</v>
      </c>
      <c r="I111" s="93">
        <f t="shared" ref="I111:I115" si="11">G111+H111</f>
        <v>680230</v>
      </c>
      <c r="K111" s="12"/>
      <c r="L111" s="25"/>
      <c r="M111" s="25"/>
      <c r="O111" s="30"/>
      <c r="Q111" s="30"/>
    </row>
    <row r="112" spans="1:17" x14ac:dyDescent="0.35">
      <c r="A112" s="1">
        <f t="shared" si="2"/>
        <v>107</v>
      </c>
      <c r="B112" s="85">
        <v>1</v>
      </c>
      <c r="C112" s="90">
        <v>71016200</v>
      </c>
      <c r="D112" s="85">
        <v>64505</v>
      </c>
      <c r="E112" s="25" t="s">
        <v>230</v>
      </c>
      <c r="F112" s="28"/>
      <c r="G112" s="93">
        <v>1300</v>
      </c>
      <c r="H112" s="93">
        <v>0</v>
      </c>
      <c r="I112" s="93">
        <f t="shared" si="11"/>
        <v>1300</v>
      </c>
      <c r="K112" s="12"/>
      <c r="L112" s="25"/>
      <c r="M112" s="25"/>
      <c r="O112" s="30"/>
      <c r="Q112" s="30"/>
    </row>
    <row r="113" spans="1:17" x14ac:dyDescent="0.35">
      <c r="A113" s="1">
        <f t="shared" si="2"/>
        <v>108</v>
      </c>
      <c r="B113" s="85">
        <v>1</v>
      </c>
      <c r="C113" s="90">
        <v>71016200</v>
      </c>
      <c r="D113" s="85">
        <v>70110</v>
      </c>
      <c r="E113" s="25" t="s">
        <v>231</v>
      </c>
      <c r="F113" s="28"/>
      <c r="G113" s="93">
        <v>560800</v>
      </c>
      <c r="H113" s="93">
        <v>0</v>
      </c>
      <c r="I113" s="93">
        <f t="shared" si="11"/>
        <v>560800</v>
      </c>
      <c r="K113" s="12"/>
      <c r="L113" s="25"/>
      <c r="M113" s="25"/>
      <c r="O113" s="30"/>
      <c r="Q113" s="30"/>
    </row>
    <row r="114" spans="1:17" x14ac:dyDescent="0.35">
      <c r="A114" s="1">
        <f t="shared" si="2"/>
        <v>109</v>
      </c>
      <c r="B114" s="85">
        <v>1</v>
      </c>
      <c r="C114" s="90">
        <v>71016200</v>
      </c>
      <c r="D114" s="85">
        <v>70120</v>
      </c>
      <c r="E114" s="25" t="s">
        <v>225</v>
      </c>
      <c r="F114" s="28"/>
      <c r="G114" s="93">
        <v>70126</v>
      </c>
      <c r="H114" s="93">
        <v>0</v>
      </c>
      <c r="I114" s="93">
        <f t="shared" si="11"/>
        <v>70126</v>
      </c>
      <c r="K114" s="12"/>
      <c r="L114" s="25"/>
      <c r="M114" s="25"/>
      <c r="O114" s="30"/>
      <c r="Q114" s="30"/>
    </row>
    <row r="115" spans="1:17" x14ac:dyDescent="0.35">
      <c r="A115" s="1">
        <f t="shared" si="2"/>
        <v>110</v>
      </c>
      <c r="B115" s="85">
        <v>1</v>
      </c>
      <c r="C115" s="90">
        <v>71016200</v>
      </c>
      <c r="D115" s="85">
        <v>71205</v>
      </c>
      <c r="E115" s="25" t="s">
        <v>232</v>
      </c>
      <c r="F115" s="28"/>
      <c r="G115" s="93">
        <v>128000</v>
      </c>
      <c r="H115" s="93">
        <v>0</v>
      </c>
      <c r="I115" s="93">
        <f t="shared" si="11"/>
        <v>128000</v>
      </c>
      <c r="K115" s="12"/>
      <c r="L115" s="25"/>
      <c r="M115" s="25"/>
      <c r="O115" s="30"/>
      <c r="Q115" s="30"/>
    </row>
    <row r="116" spans="1:17" x14ac:dyDescent="0.35">
      <c r="A116" s="1">
        <f t="shared" si="2"/>
        <v>111</v>
      </c>
      <c r="B116" s="85"/>
      <c r="C116" s="90"/>
      <c r="D116" s="85"/>
      <c r="E116" s="25"/>
      <c r="F116" s="28" t="s">
        <v>257</v>
      </c>
      <c r="G116" s="92">
        <f>SUM(G100:G115)</f>
        <v>1897972</v>
      </c>
      <c r="H116" s="92">
        <f t="shared" ref="H116:I116" si="12">SUM(H100:H115)</f>
        <v>0</v>
      </c>
      <c r="I116" s="92">
        <f t="shared" si="12"/>
        <v>1897972</v>
      </c>
      <c r="K116" s="12"/>
      <c r="L116" s="25"/>
      <c r="M116" s="25"/>
      <c r="O116" s="30"/>
      <c r="Q116" s="30"/>
    </row>
    <row r="117" spans="1:17" x14ac:dyDescent="0.35">
      <c r="A117" s="1">
        <f t="shared" si="2"/>
        <v>112</v>
      </c>
      <c r="B117" s="85"/>
      <c r="C117" s="90"/>
      <c r="D117" s="85"/>
      <c r="E117" s="25"/>
      <c r="F117" s="28"/>
      <c r="G117" s="93"/>
      <c r="H117" s="122"/>
      <c r="I117" s="93"/>
      <c r="K117" s="12"/>
      <c r="L117" s="25"/>
      <c r="M117" s="25"/>
      <c r="O117" s="30"/>
      <c r="Q117" s="30"/>
    </row>
    <row r="118" spans="1:17" x14ac:dyDescent="0.35">
      <c r="A118" s="1">
        <f t="shared" si="2"/>
        <v>113</v>
      </c>
      <c r="B118" s="130" t="s">
        <v>347</v>
      </c>
      <c r="C118" s="22"/>
      <c r="D118" s="22"/>
      <c r="E118" s="24"/>
      <c r="F118" s="22"/>
      <c r="G118" s="22"/>
      <c r="H118" s="117"/>
      <c r="K118" s="23"/>
      <c r="L118" s="25"/>
      <c r="N118" s="26"/>
      <c r="P118" s="26"/>
    </row>
    <row r="119" spans="1:17" x14ac:dyDescent="0.35">
      <c r="A119" s="1">
        <f t="shared" si="2"/>
        <v>114</v>
      </c>
      <c r="B119" s="85">
        <v>1</v>
      </c>
      <c r="C119" s="90">
        <v>21117900</v>
      </c>
      <c r="D119" s="85">
        <v>73555</v>
      </c>
      <c r="E119" s="25" t="s">
        <v>208</v>
      </c>
      <c r="F119" s="28"/>
      <c r="G119" s="93">
        <v>100000</v>
      </c>
      <c r="H119" s="122">
        <v>-100000</v>
      </c>
      <c r="I119" s="93">
        <f>G119+H119</f>
        <v>0</v>
      </c>
      <c r="K119" s="12"/>
      <c r="L119" s="25"/>
      <c r="M119" s="25"/>
      <c r="O119" s="30"/>
      <c r="Q119" s="30"/>
    </row>
    <row r="120" spans="1:17" s="99" customFormat="1" x14ac:dyDescent="0.35">
      <c r="A120" s="1">
        <f t="shared" si="2"/>
        <v>115</v>
      </c>
      <c r="B120" s="94">
        <v>1</v>
      </c>
      <c r="C120" s="95">
        <v>26041500</v>
      </c>
      <c r="D120" s="94">
        <v>73555</v>
      </c>
      <c r="E120" s="96" t="s">
        <v>208</v>
      </c>
      <c r="F120" s="97"/>
      <c r="G120" s="98">
        <v>0</v>
      </c>
      <c r="H120" s="123">
        <v>88500</v>
      </c>
      <c r="I120" s="98">
        <f>G120+H120</f>
        <v>88500</v>
      </c>
      <c r="K120" s="100"/>
      <c r="L120" s="96"/>
      <c r="M120" s="96"/>
      <c r="O120" s="101"/>
      <c r="Q120" s="101"/>
    </row>
    <row r="121" spans="1:17" x14ac:dyDescent="0.35">
      <c r="A121" s="1">
        <f t="shared" si="2"/>
        <v>116</v>
      </c>
      <c r="B121" s="85">
        <v>1</v>
      </c>
      <c r="C121" s="90">
        <v>21141820</v>
      </c>
      <c r="D121" s="85">
        <v>60105</v>
      </c>
      <c r="E121" s="25" t="s">
        <v>209</v>
      </c>
      <c r="F121" s="28"/>
      <c r="G121" s="93">
        <v>304119</v>
      </c>
      <c r="H121" s="93">
        <v>0</v>
      </c>
      <c r="I121" s="93">
        <f>G121+H121</f>
        <v>304119</v>
      </c>
      <c r="K121" s="12"/>
      <c r="L121" s="25"/>
      <c r="M121" s="25"/>
      <c r="O121" s="30"/>
      <c r="Q121" s="30"/>
    </row>
    <row r="122" spans="1:17" x14ac:dyDescent="0.35">
      <c r="A122" s="1">
        <f t="shared" si="2"/>
        <v>117</v>
      </c>
      <c r="B122" s="85">
        <v>1</v>
      </c>
      <c r="C122" s="90">
        <v>21141820</v>
      </c>
      <c r="D122" s="85">
        <v>60305</v>
      </c>
      <c r="E122" s="25" t="s">
        <v>233</v>
      </c>
      <c r="F122" s="28"/>
      <c r="G122" s="93">
        <v>420237</v>
      </c>
      <c r="H122" s="93">
        <v>0</v>
      </c>
      <c r="I122" s="93">
        <f t="shared" ref="I122:I133" si="13">G122+H122</f>
        <v>420237</v>
      </c>
      <c r="K122" s="12"/>
      <c r="L122" s="25"/>
      <c r="M122" s="25"/>
      <c r="O122" s="30"/>
      <c r="Q122" s="30"/>
    </row>
    <row r="123" spans="1:17" x14ac:dyDescent="0.35">
      <c r="A123" s="1">
        <f t="shared" si="2"/>
        <v>118</v>
      </c>
      <c r="B123" s="85">
        <v>1</v>
      </c>
      <c r="C123" s="90">
        <v>21141820</v>
      </c>
      <c r="D123" s="85">
        <v>60410</v>
      </c>
      <c r="E123" s="25" t="s">
        <v>234</v>
      </c>
      <c r="F123" s="28"/>
      <c r="G123" s="93">
        <v>29034</v>
      </c>
      <c r="H123" s="93">
        <v>0</v>
      </c>
      <c r="I123" s="93">
        <f t="shared" si="13"/>
        <v>29034</v>
      </c>
      <c r="K123" s="12"/>
      <c r="L123" s="25"/>
      <c r="M123" s="25"/>
      <c r="O123" s="30"/>
      <c r="Q123" s="30"/>
    </row>
    <row r="124" spans="1:17" x14ac:dyDescent="0.35">
      <c r="A124" s="1">
        <f t="shared" si="2"/>
        <v>119</v>
      </c>
      <c r="B124" s="85">
        <v>1</v>
      </c>
      <c r="C124" s="90">
        <v>21141820</v>
      </c>
      <c r="D124" s="85">
        <v>61005</v>
      </c>
      <c r="E124" s="25" t="s">
        <v>212</v>
      </c>
      <c r="F124" s="28"/>
      <c r="G124" s="93">
        <v>46735</v>
      </c>
      <c r="H124" s="93">
        <v>0</v>
      </c>
      <c r="I124" s="93">
        <f t="shared" si="13"/>
        <v>46735</v>
      </c>
      <c r="K124" s="12"/>
      <c r="L124" s="25"/>
      <c r="M124" s="25"/>
      <c r="O124" s="30"/>
      <c r="Q124" s="30"/>
    </row>
    <row r="125" spans="1:17" x14ac:dyDescent="0.35">
      <c r="A125" s="1">
        <f t="shared" si="2"/>
        <v>120</v>
      </c>
      <c r="B125" s="85">
        <v>1</v>
      </c>
      <c r="C125" s="90">
        <v>21141820</v>
      </c>
      <c r="D125" s="85">
        <v>61010</v>
      </c>
      <c r="E125" s="25" t="s">
        <v>204</v>
      </c>
      <c r="F125" s="28"/>
      <c r="G125" s="93">
        <v>10917</v>
      </c>
      <c r="H125" s="93">
        <v>0</v>
      </c>
      <c r="I125" s="93">
        <f t="shared" si="13"/>
        <v>10917</v>
      </c>
      <c r="K125" s="12"/>
      <c r="L125" s="25"/>
      <c r="M125" s="25"/>
      <c r="O125" s="30"/>
      <c r="Q125" s="30"/>
    </row>
    <row r="126" spans="1:17" x14ac:dyDescent="0.35">
      <c r="A126" s="1">
        <f t="shared" si="2"/>
        <v>121</v>
      </c>
      <c r="B126" s="85">
        <v>1</v>
      </c>
      <c r="C126" s="90">
        <v>21141820</v>
      </c>
      <c r="D126" s="85">
        <v>61110</v>
      </c>
      <c r="E126" s="25" t="s">
        <v>205</v>
      </c>
      <c r="F126" s="28"/>
      <c r="G126" s="93">
        <v>54309</v>
      </c>
      <c r="H126" s="93">
        <v>0</v>
      </c>
      <c r="I126" s="93">
        <f t="shared" si="13"/>
        <v>54309</v>
      </c>
      <c r="K126" s="12"/>
      <c r="L126" s="25"/>
      <c r="M126" s="25"/>
      <c r="O126" s="30"/>
      <c r="Q126" s="30"/>
    </row>
    <row r="127" spans="1:17" x14ac:dyDescent="0.35">
      <c r="A127" s="1">
        <f t="shared" si="2"/>
        <v>122</v>
      </c>
      <c r="B127" s="85">
        <v>1</v>
      </c>
      <c r="C127" s="90">
        <v>21141820</v>
      </c>
      <c r="D127" s="85">
        <v>61210</v>
      </c>
      <c r="E127" s="25" t="s">
        <v>213</v>
      </c>
      <c r="F127" s="28"/>
      <c r="G127" s="93">
        <v>82294</v>
      </c>
      <c r="H127" s="93">
        <v>0</v>
      </c>
      <c r="I127" s="93">
        <f t="shared" si="13"/>
        <v>82294</v>
      </c>
      <c r="K127" s="12"/>
      <c r="L127" s="25"/>
      <c r="M127" s="25"/>
      <c r="O127" s="30"/>
      <c r="Q127" s="30"/>
    </row>
    <row r="128" spans="1:17" x14ac:dyDescent="0.35">
      <c r="A128" s="1">
        <f t="shared" si="2"/>
        <v>123</v>
      </c>
      <c r="B128" s="85">
        <v>1</v>
      </c>
      <c r="C128" s="90">
        <v>21141820</v>
      </c>
      <c r="D128" s="85">
        <v>61550</v>
      </c>
      <c r="E128" s="25" t="s">
        <v>214</v>
      </c>
      <c r="F128" s="28"/>
      <c r="G128" s="93">
        <v>28987</v>
      </c>
      <c r="H128" s="93">
        <v>0</v>
      </c>
      <c r="I128" s="93">
        <f t="shared" si="13"/>
        <v>28987</v>
      </c>
      <c r="K128" s="12"/>
      <c r="L128" s="25"/>
      <c r="M128" s="25"/>
      <c r="O128" s="30"/>
      <c r="Q128" s="30"/>
    </row>
    <row r="129" spans="1:17" x14ac:dyDescent="0.35">
      <c r="A129" s="1">
        <f t="shared" si="2"/>
        <v>124</v>
      </c>
      <c r="B129" s="85">
        <v>1</v>
      </c>
      <c r="C129" s="90">
        <v>21141820</v>
      </c>
      <c r="D129" s="85">
        <v>61710</v>
      </c>
      <c r="E129" s="25" t="s">
        <v>215</v>
      </c>
      <c r="F129" s="28"/>
      <c r="G129" s="93">
        <v>3309</v>
      </c>
      <c r="H129" s="93">
        <v>0</v>
      </c>
      <c r="I129" s="93">
        <f t="shared" si="13"/>
        <v>3309</v>
      </c>
      <c r="K129" s="12"/>
      <c r="L129" s="25"/>
      <c r="M129" s="25"/>
      <c r="O129" s="30"/>
      <c r="Q129" s="30"/>
    </row>
    <row r="130" spans="1:17" x14ac:dyDescent="0.35">
      <c r="A130" s="1">
        <f t="shared" si="2"/>
        <v>125</v>
      </c>
      <c r="B130" s="85">
        <v>1</v>
      </c>
      <c r="C130" s="90">
        <v>21141820</v>
      </c>
      <c r="D130" s="85">
        <v>63160</v>
      </c>
      <c r="E130" s="25" t="s">
        <v>206</v>
      </c>
      <c r="F130" s="28"/>
      <c r="G130" s="93">
        <v>1487808</v>
      </c>
      <c r="H130" s="93">
        <v>0</v>
      </c>
      <c r="I130" s="93">
        <f t="shared" si="13"/>
        <v>1487808</v>
      </c>
      <c r="K130" s="12"/>
      <c r="L130" s="25"/>
      <c r="M130" s="25"/>
      <c r="O130" s="30"/>
      <c r="Q130" s="30"/>
    </row>
    <row r="131" spans="1:17" x14ac:dyDescent="0.35">
      <c r="A131" s="1">
        <f t="shared" si="2"/>
        <v>126</v>
      </c>
      <c r="B131" s="85">
        <v>1</v>
      </c>
      <c r="C131" s="90">
        <v>21141820</v>
      </c>
      <c r="D131" s="85">
        <v>68115</v>
      </c>
      <c r="E131" s="25" t="s">
        <v>218</v>
      </c>
      <c r="F131" s="28"/>
      <c r="G131" s="93">
        <v>9839</v>
      </c>
      <c r="H131" s="93">
        <v>0</v>
      </c>
      <c r="I131" s="93">
        <f t="shared" si="13"/>
        <v>9839</v>
      </c>
      <c r="K131" s="12"/>
      <c r="L131" s="25"/>
      <c r="M131" s="25"/>
      <c r="O131" s="30"/>
      <c r="Q131" s="30"/>
    </row>
    <row r="132" spans="1:17" x14ac:dyDescent="0.35">
      <c r="A132" s="1">
        <f t="shared" si="2"/>
        <v>127</v>
      </c>
      <c r="B132" s="85">
        <v>1</v>
      </c>
      <c r="C132" s="90">
        <v>21141820</v>
      </c>
      <c r="D132" s="85">
        <v>68195</v>
      </c>
      <c r="E132" s="25" t="s">
        <v>228</v>
      </c>
      <c r="F132" s="28"/>
      <c r="G132" s="93">
        <v>2653</v>
      </c>
      <c r="H132" s="93">
        <v>0</v>
      </c>
      <c r="I132" s="93">
        <f t="shared" ref="I132" si="14">G132+H132</f>
        <v>2653</v>
      </c>
      <c r="K132" s="12"/>
      <c r="L132" s="25"/>
      <c r="M132" s="25"/>
      <c r="O132" s="30"/>
      <c r="Q132" s="30"/>
    </row>
    <row r="133" spans="1:17" x14ac:dyDescent="0.35">
      <c r="A133" s="1">
        <f t="shared" si="2"/>
        <v>128</v>
      </c>
      <c r="B133" s="85">
        <v>1</v>
      </c>
      <c r="C133" s="90">
        <v>21141820</v>
      </c>
      <c r="D133" s="85">
        <v>73555</v>
      </c>
      <c r="E133" s="25" t="s">
        <v>208</v>
      </c>
      <c r="F133" s="28"/>
      <c r="G133" s="93">
        <v>0</v>
      </c>
      <c r="H133" s="122">
        <v>11500</v>
      </c>
      <c r="I133" s="93">
        <f t="shared" si="13"/>
        <v>11500</v>
      </c>
      <c r="K133" s="12"/>
      <c r="L133" s="25"/>
      <c r="M133" s="25"/>
      <c r="O133" s="30"/>
      <c r="Q133" s="30"/>
    </row>
    <row r="134" spans="1:17" x14ac:dyDescent="0.35">
      <c r="A134" s="1">
        <f t="shared" si="2"/>
        <v>129</v>
      </c>
      <c r="B134" s="85"/>
      <c r="C134" s="90"/>
      <c r="D134" s="85"/>
      <c r="E134" s="25"/>
      <c r="F134" s="28" t="s">
        <v>257</v>
      </c>
      <c r="G134" s="92">
        <f>SUM(G119:G133)</f>
        <v>2580241</v>
      </c>
      <c r="H134" s="92">
        <f t="shared" ref="H134:I134" si="15">SUM(H119:H133)</f>
        <v>0</v>
      </c>
      <c r="I134" s="92">
        <f t="shared" si="15"/>
        <v>2580241</v>
      </c>
      <c r="K134" s="12"/>
      <c r="L134" s="25"/>
      <c r="M134" s="25"/>
      <c r="O134" s="30"/>
      <c r="Q134" s="30"/>
    </row>
    <row r="135" spans="1:17" x14ac:dyDescent="0.35">
      <c r="A135" s="1">
        <f t="shared" si="2"/>
        <v>130</v>
      </c>
      <c r="B135" s="85"/>
      <c r="C135" s="90"/>
      <c r="D135" s="85"/>
      <c r="E135" s="25"/>
      <c r="F135" s="28"/>
      <c r="G135" s="93"/>
      <c r="H135" s="122"/>
      <c r="I135" s="93"/>
      <c r="K135" s="12"/>
      <c r="L135" s="25"/>
      <c r="M135" s="25"/>
      <c r="O135" s="30"/>
      <c r="Q135" s="30"/>
    </row>
    <row r="136" spans="1:17" x14ac:dyDescent="0.35">
      <c r="A136" s="1">
        <f t="shared" si="2"/>
        <v>131</v>
      </c>
      <c r="B136" s="130" t="s">
        <v>353</v>
      </c>
      <c r="C136" s="22"/>
      <c r="D136" s="22"/>
      <c r="E136" s="24"/>
      <c r="F136" s="22"/>
      <c r="G136" s="22"/>
      <c r="H136" s="117"/>
      <c r="K136" s="23"/>
      <c r="L136" s="25"/>
      <c r="N136" s="26"/>
      <c r="P136" s="26"/>
    </row>
    <row r="137" spans="1:17" x14ac:dyDescent="0.35">
      <c r="A137" s="1">
        <f>A135+1</f>
        <v>131</v>
      </c>
      <c r="B137" s="85">
        <v>1</v>
      </c>
      <c r="C137" s="90">
        <v>21131820</v>
      </c>
      <c r="D137" s="85">
        <v>60105</v>
      </c>
      <c r="E137" s="25" t="s">
        <v>209</v>
      </c>
      <c r="F137" s="28"/>
      <c r="G137" s="93">
        <v>182950</v>
      </c>
      <c r="H137" s="93">
        <v>0</v>
      </c>
      <c r="I137" s="93">
        <f t="shared" ref="I137:I146" si="16">G137+H137</f>
        <v>182950</v>
      </c>
      <c r="K137" s="100"/>
      <c r="L137" s="25"/>
      <c r="M137" s="25"/>
      <c r="O137" s="30"/>
      <c r="Q137" s="30"/>
    </row>
    <row r="138" spans="1:17" x14ac:dyDescent="0.35">
      <c r="A138" s="1">
        <f t="shared" si="2"/>
        <v>132</v>
      </c>
      <c r="B138" s="85">
        <v>1</v>
      </c>
      <c r="C138" s="90">
        <v>21131820</v>
      </c>
      <c r="D138" s="85">
        <v>61005</v>
      </c>
      <c r="E138" s="25" t="s">
        <v>212</v>
      </c>
      <c r="F138" s="28"/>
      <c r="G138" s="93">
        <v>11343</v>
      </c>
      <c r="H138" s="93">
        <v>0</v>
      </c>
      <c r="I138" s="93">
        <f t="shared" si="16"/>
        <v>11343</v>
      </c>
      <c r="K138" s="12"/>
      <c r="L138" s="25"/>
      <c r="M138" s="25"/>
      <c r="O138" s="30"/>
      <c r="Q138" s="30"/>
    </row>
    <row r="139" spans="1:17" x14ac:dyDescent="0.35">
      <c r="A139" s="1">
        <f t="shared" si="2"/>
        <v>133</v>
      </c>
      <c r="B139" s="85">
        <v>1</v>
      </c>
      <c r="C139" s="90">
        <v>21131820</v>
      </c>
      <c r="D139" s="85">
        <v>61010</v>
      </c>
      <c r="E139" s="25" t="s">
        <v>204</v>
      </c>
      <c r="F139" s="28"/>
      <c r="G139" s="93">
        <v>2653</v>
      </c>
      <c r="H139" s="93">
        <v>0</v>
      </c>
      <c r="I139" s="93">
        <f t="shared" si="16"/>
        <v>2653</v>
      </c>
      <c r="K139" s="12"/>
      <c r="L139" s="25"/>
      <c r="M139" s="25"/>
      <c r="O139" s="30"/>
      <c r="Q139" s="30"/>
    </row>
    <row r="140" spans="1:17" x14ac:dyDescent="0.35">
      <c r="A140" s="1">
        <f t="shared" si="2"/>
        <v>134</v>
      </c>
      <c r="B140" s="85">
        <v>1</v>
      </c>
      <c r="C140" s="90">
        <v>21131820</v>
      </c>
      <c r="D140" s="85">
        <v>61110</v>
      </c>
      <c r="E140" s="25" t="s">
        <v>205</v>
      </c>
      <c r="F140" s="28"/>
      <c r="G140" s="93">
        <v>13721</v>
      </c>
      <c r="H140" s="93">
        <v>0</v>
      </c>
      <c r="I140" s="93">
        <f t="shared" si="16"/>
        <v>13721</v>
      </c>
      <c r="K140" s="12"/>
      <c r="L140" s="25"/>
      <c r="M140" s="25"/>
      <c r="O140" s="30"/>
      <c r="Q140" s="30"/>
    </row>
    <row r="141" spans="1:17" x14ac:dyDescent="0.35">
      <c r="A141" s="1">
        <f t="shared" si="2"/>
        <v>135</v>
      </c>
      <c r="B141" s="85">
        <v>1</v>
      </c>
      <c r="C141" s="90">
        <v>21131820</v>
      </c>
      <c r="D141" s="85">
        <v>61210</v>
      </c>
      <c r="E141" s="25" t="s">
        <v>213</v>
      </c>
      <c r="F141" s="28"/>
      <c r="G141" s="93">
        <v>44005</v>
      </c>
      <c r="H141" s="93">
        <v>0</v>
      </c>
      <c r="I141" s="93">
        <f t="shared" si="16"/>
        <v>44005</v>
      </c>
      <c r="K141" s="12"/>
      <c r="L141" s="25"/>
      <c r="M141" s="25"/>
      <c r="O141" s="30"/>
      <c r="Q141" s="30"/>
    </row>
    <row r="142" spans="1:17" x14ac:dyDescent="0.35">
      <c r="A142" s="1">
        <f t="shared" si="2"/>
        <v>136</v>
      </c>
      <c r="B142" s="85">
        <v>1</v>
      </c>
      <c r="C142" s="90">
        <v>21131820</v>
      </c>
      <c r="D142" s="85">
        <v>61550</v>
      </c>
      <c r="E142" s="25" t="s">
        <v>214</v>
      </c>
      <c r="F142" s="28"/>
      <c r="G142" s="93">
        <v>7043</v>
      </c>
      <c r="H142" s="93">
        <v>0</v>
      </c>
      <c r="I142" s="93">
        <f t="shared" si="16"/>
        <v>7043</v>
      </c>
      <c r="K142" s="12"/>
      <c r="L142" s="25"/>
      <c r="M142" s="25"/>
      <c r="O142" s="30"/>
      <c r="Q142" s="30"/>
    </row>
    <row r="143" spans="1:17" x14ac:dyDescent="0.35">
      <c r="A143" s="1">
        <f t="shared" si="2"/>
        <v>137</v>
      </c>
      <c r="B143" s="85">
        <v>1</v>
      </c>
      <c r="C143" s="90">
        <v>21131820</v>
      </c>
      <c r="D143" s="85">
        <v>61710</v>
      </c>
      <c r="E143" s="25" t="s">
        <v>215</v>
      </c>
      <c r="F143" s="28"/>
      <c r="G143" s="93">
        <v>805</v>
      </c>
      <c r="H143" s="93">
        <v>0</v>
      </c>
      <c r="I143" s="93">
        <f t="shared" si="16"/>
        <v>805</v>
      </c>
      <c r="K143" s="12"/>
      <c r="L143" s="25"/>
      <c r="M143" s="25"/>
      <c r="O143" s="30"/>
      <c r="Q143" s="30"/>
    </row>
    <row r="144" spans="1:17" x14ac:dyDescent="0.35">
      <c r="A144" s="1">
        <f t="shared" si="2"/>
        <v>138</v>
      </c>
      <c r="B144" s="85">
        <v>1</v>
      </c>
      <c r="C144" s="90">
        <v>21131820</v>
      </c>
      <c r="D144" s="85">
        <v>63160</v>
      </c>
      <c r="E144" s="25" t="s">
        <v>206</v>
      </c>
      <c r="F144" s="28"/>
      <c r="G144" s="93">
        <v>1460516</v>
      </c>
      <c r="H144" s="93">
        <v>-78371</v>
      </c>
      <c r="I144" s="93">
        <f>G144+H144</f>
        <v>1382145</v>
      </c>
      <c r="K144" s="12"/>
      <c r="L144" s="25"/>
      <c r="M144" s="25"/>
      <c r="O144" s="30"/>
      <c r="Q144" s="30"/>
    </row>
    <row r="145" spans="1:17" x14ac:dyDescent="0.35">
      <c r="A145" s="1">
        <f t="shared" si="2"/>
        <v>139</v>
      </c>
      <c r="B145" s="85">
        <v>1</v>
      </c>
      <c r="C145" s="90">
        <v>21131820</v>
      </c>
      <c r="D145" s="85">
        <v>68115</v>
      </c>
      <c r="E145" s="25" t="s">
        <v>218</v>
      </c>
      <c r="F145" s="28"/>
      <c r="G145" s="93">
        <v>9826</v>
      </c>
      <c r="H145" s="93">
        <v>0</v>
      </c>
      <c r="I145" s="93">
        <f t="shared" si="16"/>
        <v>9826</v>
      </c>
      <c r="K145" s="12"/>
      <c r="L145" s="25"/>
      <c r="M145" s="25"/>
      <c r="O145" s="30"/>
      <c r="Q145" s="30"/>
    </row>
    <row r="146" spans="1:17" x14ac:dyDescent="0.35">
      <c r="A146" s="1">
        <f t="shared" si="2"/>
        <v>140</v>
      </c>
      <c r="B146" s="85">
        <v>1</v>
      </c>
      <c r="C146" s="90">
        <v>21131820</v>
      </c>
      <c r="D146" s="85">
        <v>79210</v>
      </c>
      <c r="E146" s="25" t="s">
        <v>235</v>
      </c>
      <c r="F146" s="28"/>
      <c r="G146" s="93">
        <v>358</v>
      </c>
      <c r="H146" s="93">
        <v>0</v>
      </c>
      <c r="I146" s="93">
        <f t="shared" si="16"/>
        <v>358</v>
      </c>
      <c r="K146" s="12"/>
      <c r="L146" s="25"/>
      <c r="M146" s="25"/>
      <c r="O146" s="30"/>
      <c r="Q146" s="30"/>
    </row>
    <row r="147" spans="1:17" x14ac:dyDescent="0.35">
      <c r="A147" s="1">
        <f t="shared" si="2"/>
        <v>141</v>
      </c>
      <c r="B147" s="27"/>
      <c r="C147" s="27"/>
      <c r="D147" s="85"/>
      <c r="F147" s="28" t="s">
        <v>257</v>
      </c>
      <c r="G147" s="92">
        <f>SUM(G137:G146)</f>
        <v>1733220</v>
      </c>
      <c r="H147" s="121">
        <f t="shared" ref="H147" si="17">SUM(H137:H146)</f>
        <v>-78371</v>
      </c>
      <c r="I147" s="92">
        <f>SUM(I137:I146)</f>
        <v>1654849</v>
      </c>
      <c r="L147" s="25"/>
      <c r="M147" s="25"/>
      <c r="O147" s="30"/>
      <c r="Q147" s="30"/>
    </row>
    <row r="148" spans="1:17" x14ac:dyDescent="0.35">
      <c r="A148" s="1">
        <f t="shared" si="2"/>
        <v>142</v>
      </c>
      <c r="B148" s="85">
        <v>1</v>
      </c>
      <c r="C148" s="27"/>
      <c r="D148" s="85"/>
      <c r="F148" s="28"/>
      <c r="G148" s="93"/>
      <c r="H148" s="122"/>
      <c r="I148" s="93"/>
      <c r="L148" s="25"/>
      <c r="M148" s="25"/>
      <c r="O148" s="30"/>
      <c r="Q148" s="30"/>
    </row>
    <row r="149" spans="1:17" x14ac:dyDescent="0.35">
      <c r="A149" s="1">
        <f t="shared" si="2"/>
        <v>143</v>
      </c>
      <c r="B149" s="130" t="s">
        <v>348</v>
      </c>
      <c r="C149" s="22"/>
      <c r="D149" s="22"/>
      <c r="E149" s="24"/>
      <c r="F149" s="22"/>
      <c r="G149" s="22"/>
      <c r="H149" s="117"/>
      <c r="K149" s="23"/>
      <c r="L149" s="25"/>
      <c r="N149" s="26"/>
      <c r="P149" s="26"/>
    </row>
    <row r="150" spans="1:17" x14ac:dyDescent="0.35">
      <c r="A150" s="1">
        <f>A148+1</f>
        <v>143</v>
      </c>
      <c r="B150" s="85">
        <v>1</v>
      </c>
      <c r="C150" s="27" t="s">
        <v>246</v>
      </c>
      <c r="D150" s="85">
        <v>60835</v>
      </c>
      <c r="E150" s="25" t="s">
        <v>211</v>
      </c>
      <c r="F150" s="28"/>
      <c r="G150" s="93">
        <v>76409</v>
      </c>
      <c r="H150" s="122">
        <v>-76409</v>
      </c>
      <c r="I150" s="93">
        <f>G150+H150</f>
        <v>0</v>
      </c>
      <c r="K150" s="100"/>
      <c r="L150" s="25"/>
      <c r="M150" s="25"/>
      <c r="O150" s="30"/>
      <c r="Q150" s="30"/>
    </row>
    <row r="151" spans="1:17" x14ac:dyDescent="0.35">
      <c r="A151" s="1">
        <f t="shared" si="2"/>
        <v>144</v>
      </c>
      <c r="B151" s="85">
        <v>1</v>
      </c>
      <c r="C151" s="27" t="s">
        <v>246</v>
      </c>
      <c r="D151" s="85">
        <v>61005</v>
      </c>
      <c r="E151" s="25" t="s">
        <v>212</v>
      </c>
      <c r="F151" s="28"/>
      <c r="G151" s="93">
        <v>4737</v>
      </c>
      <c r="H151" s="122">
        <v>-4737</v>
      </c>
      <c r="I151" s="93">
        <f t="shared" ref="I151:I155" si="18">G151+H151</f>
        <v>0</v>
      </c>
      <c r="K151" s="100"/>
      <c r="L151" s="25"/>
      <c r="M151" s="25"/>
      <c r="O151" s="30"/>
      <c r="Q151" s="30"/>
    </row>
    <row r="152" spans="1:17" x14ac:dyDescent="0.35">
      <c r="A152" s="1">
        <f t="shared" si="2"/>
        <v>145</v>
      </c>
      <c r="B152" s="85">
        <v>1</v>
      </c>
      <c r="C152" s="27" t="s">
        <v>246</v>
      </c>
      <c r="D152" s="85">
        <v>61010</v>
      </c>
      <c r="E152" s="25" t="s">
        <v>204</v>
      </c>
      <c r="F152" s="28"/>
      <c r="G152" s="93">
        <v>1108</v>
      </c>
      <c r="H152" s="122">
        <v>-1108</v>
      </c>
      <c r="I152" s="93">
        <f t="shared" si="18"/>
        <v>0</v>
      </c>
      <c r="K152" s="100"/>
      <c r="L152" s="25"/>
      <c r="M152" s="25"/>
      <c r="O152" s="30"/>
      <c r="Q152" s="30"/>
    </row>
    <row r="153" spans="1:17" x14ac:dyDescent="0.35">
      <c r="A153" s="1">
        <f t="shared" si="2"/>
        <v>146</v>
      </c>
      <c r="B153" s="85">
        <v>1</v>
      </c>
      <c r="C153" s="27" t="s">
        <v>246</v>
      </c>
      <c r="D153" s="85">
        <v>61110</v>
      </c>
      <c r="E153" s="25" t="s">
        <v>205</v>
      </c>
      <c r="F153" s="28"/>
      <c r="G153" s="93">
        <v>5731</v>
      </c>
      <c r="H153" s="122">
        <v>-5731</v>
      </c>
      <c r="I153" s="93">
        <f t="shared" si="18"/>
        <v>0</v>
      </c>
      <c r="K153" s="100"/>
      <c r="L153" s="25"/>
      <c r="M153" s="25"/>
      <c r="O153" s="30"/>
      <c r="Q153" s="30"/>
    </row>
    <row r="154" spans="1:17" x14ac:dyDescent="0.35">
      <c r="A154" s="1">
        <f t="shared" si="2"/>
        <v>147</v>
      </c>
      <c r="B154" s="85">
        <v>1</v>
      </c>
      <c r="C154" s="27" t="s">
        <v>246</v>
      </c>
      <c r="D154" s="85">
        <v>61550</v>
      </c>
      <c r="E154" s="25" t="s">
        <v>214</v>
      </c>
      <c r="F154" s="28"/>
      <c r="G154" s="93">
        <v>2942</v>
      </c>
      <c r="H154" s="122">
        <v>-2942</v>
      </c>
      <c r="I154" s="93">
        <f t="shared" si="18"/>
        <v>0</v>
      </c>
      <c r="K154" s="100"/>
      <c r="L154" s="25"/>
      <c r="M154" s="25"/>
      <c r="O154" s="30"/>
      <c r="Q154" s="30"/>
    </row>
    <row r="155" spans="1:17" x14ac:dyDescent="0.35">
      <c r="A155" s="1">
        <f t="shared" si="2"/>
        <v>148</v>
      </c>
      <c r="B155" s="85">
        <v>1</v>
      </c>
      <c r="C155" s="27" t="s">
        <v>246</v>
      </c>
      <c r="D155" s="85">
        <v>61710</v>
      </c>
      <c r="E155" s="25" t="s">
        <v>215</v>
      </c>
      <c r="F155" s="28"/>
      <c r="G155" s="93">
        <v>336</v>
      </c>
      <c r="H155" s="122">
        <v>-336</v>
      </c>
      <c r="I155" s="93">
        <f t="shared" si="18"/>
        <v>0</v>
      </c>
      <c r="K155" s="100"/>
      <c r="L155" s="25"/>
      <c r="M155" s="25"/>
      <c r="O155" s="30"/>
      <c r="Q155" s="30"/>
    </row>
    <row r="156" spans="1:17" x14ac:dyDescent="0.35">
      <c r="A156" s="1">
        <f t="shared" si="2"/>
        <v>149</v>
      </c>
      <c r="B156" s="27"/>
      <c r="C156" s="27"/>
      <c r="D156" s="85"/>
      <c r="E156" s="25"/>
      <c r="F156" s="28" t="s">
        <v>257</v>
      </c>
      <c r="G156" s="92">
        <f>SUM(G150:G155)</f>
        <v>91263</v>
      </c>
      <c r="H156" s="121">
        <f t="shared" ref="H156:I156" si="19">SUM(H150:H155)</f>
        <v>-91263</v>
      </c>
      <c r="I156" s="92">
        <f t="shared" si="19"/>
        <v>0</v>
      </c>
      <c r="K156" s="100"/>
      <c r="L156" s="25"/>
      <c r="M156" s="25"/>
      <c r="O156" s="30"/>
      <c r="Q156" s="30"/>
    </row>
    <row r="157" spans="1:17" x14ac:dyDescent="0.35">
      <c r="A157" s="1">
        <f t="shared" si="2"/>
        <v>150</v>
      </c>
      <c r="B157" s="27"/>
      <c r="C157" s="27"/>
      <c r="D157" s="85"/>
      <c r="E157" s="25"/>
      <c r="F157" s="28"/>
      <c r="G157" s="93"/>
      <c r="H157" s="122"/>
      <c r="I157" s="93"/>
      <c r="K157" s="100"/>
      <c r="L157" s="25"/>
      <c r="M157" s="25"/>
      <c r="O157" s="30"/>
      <c r="Q157" s="30"/>
    </row>
    <row r="158" spans="1:17" x14ac:dyDescent="0.35">
      <c r="A158" s="1">
        <f t="shared" si="2"/>
        <v>151</v>
      </c>
      <c r="B158" s="130" t="s">
        <v>349</v>
      </c>
      <c r="C158" s="22"/>
      <c r="D158" s="22"/>
      <c r="E158" s="24"/>
      <c r="F158" s="22"/>
      <c r="G158" s="22"/>
      <c r="H158" s="117"/>
      <c r="K158" s="23"/>
      <c r="L158" s="25"/>
      <c r="N158" s="26"/>
      <c r="P158" s="26"/>
    </row>
    <row r="159" spans="1:17" x14ac:dyDescent="0.35">
      <c r="A159" s="1">
        <f>A157+1</f>
        <v>151</v>
      </c>
      <c r="B159" s="85">
        <v>1</v>
      </c>
      <c r="C159" s="27" t="s">
        <v>247</v>
      </c>
      <c r="D159" s="85">
        <v>60105</v>
      </c>
      <c r="E159" s="25" t="s">
        <v>209</v>
      </c>
      <c r="F159" s="28"/>
      <c r="G159" s="93">
        <v>438183</v>
      </c>
      <c r="H159" s="93">
        <v>0</v>
      </c>
      <c r="I159" s="93">
        <f>G159+H159</f>
        <v>438183</v>
      </c>
      <c r="K159" s="100"/>
      <c r="L159" s="25"/>
      <c r="M159" s="25"/>
      <c r="O159" s="30"/>
      <c r="Q159" s="30"/>
    </row>
    <row r="160" spans="1:17" x14ac:dyDescent="0.35">
      <c r="A160" s="1">
        <f t="shared" si="2"/>
        <v>152</v>
      </c>
      <c r="B160" s="85">
        <v>1</v>
      </c>
      <c r="C160" s="27" t="s">
        <v>247</v>
      </c>
      <c r="D160" s="85">
        <v>61005</v>
      </c>
      <c r="E160" s="25" t="s">
        <v>212</v>
      </c>
      <c r="F160" s="28"/>
      <c r="G160" s="93">
        <v>27168</v>
      </c>
      <c r="H160" s="93">
        <v>0</v>
      </c>
      <c r="I160" s="93">
        <f t="shared" ref="I160:I168" si="20">G160+H160</f>
        <v>27168</v>
      </c>
      <c r="K160" s="100"/>
      <c r="L160" s="25"/>
      <c r="M160" s="25"/>
      <c r="O160" s="30"/>
      <c r="Q160" s="30"/>
    </row>
    <row r="161" spans="1:17" x14ac:dyDescent="0.35">
      <c r="A161" s="1">
        <f t="shared" si="2"/>
        <v>153</v>
      </c>
      <c r="B161" s="85">
        <v>1</v>
      </c>
      <c r="C161" s="27" t="s">
        <v>247</v>
      </c>
      <c r="D161" s="85">
        <v>61010</v>
      </c>
      <c r="E161" s="25" t="s">
        <v>204</v>
      </c>
      <c r="F161" s="28"/>
      <c r="G161" s="93">
        <v>6353</v>
      </c>
      <c r="H161" s="93">
        <v>0</v>
      </c>
      <c r="I161" s="93">
        <f t="shared" si="20"/>
        <v>6353</v>
      </c>
      <c r="K161" s="100"/>
      <c r="L161" s="25"/>
      <c r="M161" s="25"/>
      <c r="O161" s="30"/>
      <c r="Q161" s="30"/>
    </row>
    <row r="162" spans="1:17" x14ac:dyDescent="0.35">
      <c r="A162" s="1">
        <f t="shared" si="2"/>
        <v>154</v>
      </c>
      <c r="B162" s="85">
        <v>1</v>
      </c>
      <c r="C162" s="27" t="s">
        <v>247</v>
      </c>
      <c r="D162" s="85">
        <v>61110</v>
      </c>
      <c r="E162" s="25" t="s">
        <v>205</v>
      </c>
      <c r="F162" s="28"/>
      <c r="G162" s="93">
        <v>32864</v>
      </c>
      <c r="H162" s="93">
        <v>0</v>
      </c>
      <c r="I162" s="93">
        <f t="shared" si="20"/>
        <v>32864</v>
      </c>
      <c r="K162" s="100"/>
      <c r="L162" s="25"/>
      <c r="M162" s="25"/>
      <c r="O162" s="30"/>
      <c r="Q162" s="30"/>
    </row>
    <row r="163" spans="1:17" x14ac:dyDescent="0.35">
      <c r="A163" s="1">
        <f t="shared" si="2"/>
        <v>155</v>
      </c>
      <c r="B163" s="85">
        <v>1</v>
      </c>
      <c r="C163" s="27" t="s">
        <v>247</v>
      </c>
      <c r="D163" s="85">
        <v>61210</v>
      </c>
      <c r="E163" s="25" t="s">
        <v>213</v>
      </c>
      <c r="F163" s="28"/>
      <c r="G163" s="93">
        <v>88546</v>
      </c>
      <c r="H163" s="93">
        <v>0</v>
      </c>
      <c r="I163" s="93">
        <f t="shared" si="20"/>
        <v>88546</v>
      </c>
      <c r="K163" s="100"/>
      <c r="L163" s="25"/>
      <c r="M163" s="25"/>
      <c r="O163" s="30"/>
      <c r="Q163" s="30"/>
    </row>
    <row r="164" spans="1:17" x14ac:dyDescent="0.35">
      <c r="A164" s="1">
        <f t="shared" si="2"/>
        <v>156</v>
      </c>
      <c r="B164" s="85">
        <v>1</v>
      </c>
      <c r="C164" s="27" t="s">
        <v>247</v>
      </c>
      <c r="D164" s="85">
        <v>61550</v>
      </c>
      <c r="E164" s="25" t="s">
        <v>214</v>
      </c>
      <c r="F164" s="28"/>
      <c r="G164" s="93">
        <v>16869</v>
      </c>
      <c r="H164" s="93">
        <v>0</v>
      </c>
      <c r="I164" s="93">
        <f t="shared" si="20"/>
        <v>16869</v>
      </c>
      <c r="K164" s="100"/>
      <c r="L164" s="25"/>
      <c r="M164" s="25"/>
      <c r="O164" s="30"/>
      <c r="Q164" s="30"/>
    </row>
    <row r="165" spans="1:17" x14ac:dyDescent="0.35">
      <c r="A165" s="1">
        <f t="shared" si="2"/>
        <v>157</v>
      </c>
      <c r="B165" s="85">
        <v>1</v>
      </c>
      <c r="C165" s="27" t="s">
        <v>247</v>
      </c>
      <c r="D165" s="85">
        <v>61710</v>
      </c>
      <c r="E165" s="25" t="s">
        <v>215</v>
      </c>
      <c r="F165" s="28"/>
      <c r="G165" s="93">
        <v>1927</v>
      </c>
      <c r="H165" s="93">
        <v>0</v>
      </c>
      <c r="I165" s="93">
        <f t="shared" si="20"/>
        <v>1927</v>
      </c>
      <c r="K165" s="100"/>
      <c r="L165" s="25"/>
      <c r="M165" s="25"/>
      <c r="O165" s="30"/>
      <c r="Q165" s="30"/>
    </row>
    <row r="166" spans="1:17" x14ac:dyDescent="0.35">
      <c r="A166" s="1">
        <f t="shared" si="2"/>
        <v>158</v>
      </c>
      <c r="B166" s="85">
        <v>1</v>
      </c>
      <c r="C166" s="27" t="s">
        <v>247</v>
      </c>
      <c r="D166" s="85">
        <v>63160</v>
      </c>
      <c r="E166" s="25" t="s">
        <v>206</v>
      </c>
      <c r="F166" s="28"/>
      <c r="G166" s="93">
        <v>1018092</v>
      </c>
      <c r="H166" s="93">
        <v>-1018092</v>
      </c>
      <c r="I166" s="93">
        <f t="shared" si="20"/>
        <v>0</v>
      </c>
      <c r="K166" s="100"/>
      <c r="L166" s="25"/>
      <c r="M166" s="25"/>
      <c r="O166" s="30"/>
      <c r="Q166" s="30"/>
    </row>
    <row r="167" spans="1:17" x14ac:dyDescent="0.35">
      <c r="A167" s="1">
        <f t="shared" si="2"/>
        <v>159</v>
      </c>
      <c r="B167" s="85">
        <v>1</v>
      </c>
      <c r="C167" s="27" t="s">
        <v>247</v>
      </c>
      <c r="D167" s="85">
        <v>67545</v>
      </c>
      <c r="E167" s="25" t="s">
        <v>248</v>
      </c>
      <c r="F167" s="28"/>
      <c r="G167" s="93">
        <v>2000</v>
      </c>
      <c r="H167" s="93">
        <v>0</v>
      </c>
      <c r="I167" s="93">
        <f t="shared" si="20"/>
        <v>2000</v>
      </c>
      <c r="K167" s="100"/>
      <c r="L167" s="25"/>
      <c r="M167" s="25"/>
      <c r="O167" s="30"/>
      <c r="Q167" s="30"/>
    </row>
    <row r="168" spans="1:17" x14ac:dyDescent="0.35">
      <c r="A168" s="1">
        <f t="shared" si="2"/>
        <v>160</v>
      </c>
      <c r="B168" s="85">
        <v>1</v>
      </c>
      <c r="C168" s="27" t="s">
        <v>247</v>
      </c>
      <c r="D168" s="85">
        <v>70530</v>
      </c>
      <c r="E168" s="25" t="s">
        <v>249</v>
      </c>
      <c r="F168" s="28"/>
      <c r="G168" s="93">
        <v>8000</v>
      </c>
      <c r="H168" s="93">
        <v>0</v>
      </c>
      <c r="I168" s="93">
        <f t="shared" si="20"/>
        <v>8000</v>
      </c>
      <c r="K168" s="100"/>
      <c r="L168" s="25"/>
      <c r="M168" s="25"/>
      <c r="O168" s="30"/>
      <c r="Q168" s="30"/>
    </row>
    <row r="169" spans="1:17" x14ac:dyDescent="0.35">
      <c r="A169" s="1">
        <f t="shared" si="2"/>
        <v>161</v>
      </c>
      <c r="B169" s="27"/>
      <c r="C169" s="27"/>
      <c r="D169" s="85"/>
      <c r="E169" s="25"/>
      <c r="F169" s="28" t="s">
        <v>257</v>
      </c>
      <c r="G169" s="92">
        <f>SUM(G159:G168)</f>
        <v>1640002</v>
      </c>
      <c r="H169" s="121">
        <f t="shared" ref="H169" si="21">SUM(H163:H168)</f>
        <v>-1018092</v>
      </c>
      <c r="I169" s="92">
        <f>SUM(I159:I168)</f>
        <v>621910</v>
      </c>
      <c r="K169" s="100"/>
      <c r="L169" s="25"/>
      <c r="M169" s="25"/>
      <c r="O169" s="30"/>
      <c r="Q169" s="30"/>
    </row>
    <row r="170" spans="1:17" x14ac:dyDescent="0.35">
      <c r="A170" s="1">
        <f t="shared" si="2"/>
        <v>162</v>
      </c>
      <c r="B170" s="27"/>
      <c r="C170" s="27"/>
      <c r="D170" s="85"/>
      <c r="E170" s="25"/>
      <c r="F170" s="28"/>
      <c r="G170" s="93"/>
      <c r="H170" s="122"/>
      <c r="I170" s="93"/>
      <c r="K170" s="100"/>
      <c r="L170" s="25"/>
      <c r="M170" s="25"/>
      <c r="O170" s="30"/>
      <c r="Q170" s="30"/>
    </row>
    <row r="171" spans="1:17" x14ac:dyDescent="0.35">
      <c r="A171" s="1">
        <f t="shared" si="2"/>
        <v>163</v>
      </c>
      <c r="B171" s="130" t="s">
        <v>350</v>
      </c>
      <c r="C171" s="22"/>
      <c r="D171" s="22"/>
      <c r="E171" s="24"/>
      <c r="F171" s="22"/>
      <c r="G171" s="22"/>
      <c r="H171" s="117"/>
      <c r="K171" s="23"/>
      <c r="L171" s="25"/>
      <c r="N171" s="26"/>
      <c r="P171" s="26"/>
    </row>
    <row r="172" spans="1:17" x14ac:dyDescent="0.35">
      <c r="A172" s="1">
        <f>A170+1</f>
        <v>163</v>
      </c>
      <c r="B172" s="85">
        <v>1</v>
      </c>
      <c r="C172" s="27" t="s">
        <v>250</v>
      </c>
      <c r="D172" s="85">
        <v>60105</v>
      </c>
      <c r="E172" s="25" t="s">
        <v>209</v>
      </c>
      <c r="F172" s="28"/>
      <c r="G172" s="93">
        <v>82073</v>
      </c>
      <c r="H172" s="93">
        <v>0</v>
      </c>
      <c r="I172" s="93">
        <f t="shared" ref="I172:I181" si="22">G172+H172</f>
        <v>82073</v>
      </c>
      <c r="K172" s="100"/>
      <c r="L172" s="25"/>
      <c r="M172" s="25"/>
      <c r="O172" s="30"/>
      <c r="Q172" s="30"/>
    </row>
    <row r="173" spans="1:17" x14ac:dyDescent="0.35">
      <c r="A173" s="1">
        <f t="shared" si="2"/>
        <v>164</v>
      </c>
      <c r="B173" s="85">
        <v>1</v>
      </c>
      <c r="C173" s="27" t="s">
        <v>250</v>
      </c>
      <c r="D173" s="85">
        <v>60110</v>
      </c>
      <c r="E173" s="25" t="s">
        <v>251</v>
      </c>
      <c r="F173" s="28"/>
      <c r="G173" s="93">
        <v>100454</v>
      </c>
      <c r="H173" s="93">
        <v>0</v>
      </c>
      <c r="I173" s="93">
        <f t="shared" si="22"/>
        <v>100454</v>
      </c>
      <c r="K173" s="100"/>
      <c r="L173" s="25"/>
      <c r="M173" s="25"/>
      <c r="O173" s="30"/>
      <c r="Q173" s="30"/>
    </row>
    <row r="174" spans="1:17" x14ac:dyDescent="0.35">
      <c r="A174" s="1">
        <f t="shared" si="2"/>
        <v>165</v>
      </c>
      <c r="B174" s="85">
        <v>1</v>
      </c>
      <c r="C174" s="27" t="s">
        <v>250</v>
      </c>
      <c r="D174" s="85">
        <v>60835</v>
      </c>
      <c r="E174" s="25" t="s">
        <v>211</v>
      </c>
      <c r="F174" s="28"/>
      <c r="G174" s="93">
        <v>161092</v>
      </c>
      <c r="H174" s="93">
        <f>-161092+825</f>
        <v>-160267</v>
      </c>
      <c r="I174" s="93">
        <f t="shared" si="22"/>
        <v>825</v>
      </c>
      <c r="K174" s="100"/>
      <c r="L174" s="25"/>
      <c r="M174" s="25"/>
      <c r="O174" s="30"/>
      <c r="Q174" s="30"/>
    </row>
    <row r="175" spans="1:17" x14ac:dyDescent="0.35">
      <c r="A175" s="1">
        <f t="shared" si="2"/>
        <v>166</v>
      </c>
      <c r="B175" s="85">
        <v>1</v>
      </c>
      <c r="C175" s="27" t="s">
        <v>250</v>
      </c>
      <c r="D175" s="85">
        <v>61005</v>
      </c>
      <c r="E175" s="25" t="s">
        <v>212</v>
      </c>
      <c r="F175" s="28"/>
      <c r="G175" s="93">
        <v>15077</v>
      </c>
      <c r="H175" s="93">
        <v>0</v>
      </c>
      <c r="I175" s="93">
        <f t="shared" si="22"/>
        <v>15077</v>
      </c>
      <c r="K175" s="100"/>
      <c r="L175" s="25"/>
      <c r="M175" s="25"/>
      <c r="O175" s="30"/>
      <c r="Q175" s="30"/>
    </row>
    <row r="176" spans="1:17" x14ac:dyDescent="0.35">
      <c r="A176" s="1">
        <f t="shared" si="2"/>
        <v>167</v>
      </c>
      <c r="B176" s="85">
        <v>1</v>
      </c>
      <c r="C176" s="27" t="s">
        <v>250</v>
      </c>
      <c r="D176" s="85">
        <v>61010</v>
      </c>
      <c r="E176" s="25" t="s">
        <v>204</v>
      </c>
      <c r="F176" s="28"/>
      <c r="G176" s="93">
        <v>4983</v>
      </c>
      <c r="H176" s="93">
        <v>0</v>
      </c>
      <c r="I176" s="93">
        <f t="shared" si="22"/>
        <v>4983</v>
      </c>
      <c r="K176" s="100"/>
      <c r="L176" s="25"/>
      <c r="M176" s="25"/>
      <c r="O176" s="30"/>
      <c r="Q176" s="30"/>
    </row>
    <row r="177" spans="1:17" x14ac:dyDescent="0.35">
      <c r="A177" s="1">
        <f t="shared" si="2"/>
        <v>168</v>
      </c>
      <c r="B177" s="85">
        <v>1</v>
      </c>
      <c r="C177" s="27" t="s">
        <v>250</v>
      </c>
      <c r="D177" s="85">
        <v>61110</v>
      </c>
      <c r="E177" s="25" t="s">
        <v>205</v>
      </c>
      <c r="F177" s="28"/>
      <c r="G177" s="93">
        <v>18238</v>
      </c>
      <c r="H177" s="93">
        <v>0</v>
      </c>
      <c r="I177" s="93">
        <f t="shared" si="22"/>
        <v>18238</v>
      </c>
      <c r="K177" s="100"/>
      <c r="L177" s="25"/>
      <c r="M177" s="25"/>
      <c r="O177" s="30"/>
      <c r="Q177" s="30"/>
    </row>
    <row r="178" spans="1:17" x14ac:dyDescent="0.35">
      <c r="A178" s="1">
        <f t="shared" si="2"/>
        <v>169</v>
      </c>
      <c r="B178" s="85">
        <v>1</v>
      </c>
      <c r="C178" s="27" t="s">
        <v>250</v>
      </c>
      <c r="D178" s="85">
        <v>61130</v>
      </c>
      <c r="E178" s="25" t="s">
        <v>252</v>
      </c>
      <c r="F178" s="28"/>
      <c r="G178" s="93">
        <v>17780</v>
      </c>
      <c r="H178" s="93">
        <v>0</v>
      </c>
      <c r="I178" s="93">
        <f t="shared" si="22"/>
        <v>17780</v>
      </c>
      <c r="K178" s="100"/>
      <c r="L178" s="25"/>
      <c r="M178" s="25"/>
      <c r="O178" s="30"/>
      <c r="Q178" s="30"/>
    </row>
    <row r="179" spans="1:17" x14ac:dyDescent="0.35">
      <c r="A179" s="1">
        <f t="shared" si="2"/>
        <v>170</v>
      </c>
      <c r="B179" s="85">
        <v>1</v>
      </c>
      <c r="C179" s="27" t="s">
        <v>250</v>
      </c>
      <c r="D179" s="85">
        <v>61210</v>
      </c>
      <c r="E179" s="25" t="s">
        <v>213</v>
      </c>
      <c r="F179" s="28"/>
      <c r="G179" s="93">
        <v>29652</v>
      </c>
      <c r="H179" s="93">
        <v>0</v>
      </c>
      <c r="I179" s="93">
        <f t="shared" si="22"/>
        <v>29652</v>
      </c>
      <c r="K179" s="100"/>
      <c r="L179" s="25"/>
      <c r="M179" s="25"/>
      <c r="O179" s="30"/>
      <c r="Q179" s="30"/>
    </row>
    <row r="180" spans="1:17" x14ac:dyDescent="0.35">
      <c r="A180" s="1">
        <f t="shared" si="2"/>
        <v>171</v>
      </c>
      <c r="B180" s="85">
        <v>1</v>
      </c>
      <c r="C180" s="27" t="s">
        <v>250</v>
      </c>
      <c r="D180" s="85">
        <v>61550</v>
      </c>
      <c r="E180" s="25" t="s">
        <v>214</v>
      </c>
      <c r="F180" s="28"/>
      <c r="G180" s="93">
        <v>12343</v>
      </c>
      <c r="H180" s="93">
        <v>0</v>
      </c>
      <c r="I180" s="93">
        <f t="shared" si="22"/>
        <v>12343</v>
      </c>
      <c r="K180" s="100"/>
      <c r="L180" s="25"/>
      <c r="M180" s="25"/>
      <c r="O180" s="30"/>
      <c r="Q180" s="30"/>
    </row>
    <row r="181" spans="1:17" x14ac:dyDescent="0.35">
      <c r="A181" s="1">
        <f t="shared" si="2"/>
        <v>172</v>
      </c>
      <c r="B181" s="85">
        <v>1</v>
      </c>
      <c r="C181" s="27" t="s">
        <v>250</v>
      </c>
      <c r="D181" s="85">
        <v>61710</v>
      </c>
      <c r="E181" s="25" t="s">
        <v>215</v>
      </c>
      <c r="F181" s="28"/>
      <c r="G181" s="93">
        <v>1512</v>
      </c>
      <c r="H181" s="93">
        <v>0</v>
      </c>
      <c r="I181" s="93">
        <f t="shared" si="22"/>
        <v>1512</v>
      </c>
      <c r="K181" s="100"/>
      <c r="L181" s="25"/>
      <c r="M181" s="25"/>
      <c r="O181" s="30"/>
      <c r="Q181" s="30"/>
    </row>
    <row r="182" spans="1:17" x14ac:dyDescent="0.35">
      <c r="A182" s="1">
        <f t="shared" si="2"/>
        <v>173</v>
      </c>
      <c r="B182" s="27"/>
      <c r="C182" s="27"/>
      <c r="D182" s="85"/>
      <c r="E182" s="25"/>
      <c r="F182" s="28" t="s">
        <v>257</v>
      </c>
      <c r="G182" s="92">
        <f>SUM(G172:G181)</f>
        <v>443204</v>
      </c>
      <c r="H182" s="121">
        <f>SUM(H172:H181)</f>
        <v>-160267</v>
      </c>
      <c r="I182" s="92">
        <f>SUM(I172:I181)</f>
        <v>282937</v>
      </c>
      <c r="K182" s="100"/>
      <c r="L182" s="103"/>
      <c r="M182" s="25"/>
      <c r="O182" s="30"/>
      <c r="Q182" s="30"/>
    </row>
    <row r="183" spans="1:17" x14ac:dyDescent="0.35">
      <c r="A183" s="1">
        <f t="shared" si="2"/>
        <v>174</v>
      </c>
      <c r="B183" s="27"/>
      <c r="C183" s="27"/>
      <c r="D183" s="85"/>
      <c r="E183" s="25"/>
      <c r="F183" s="28"/>
      <c r="G183" s="93"/>
      <c r="H183" s="122"/>
      <c r="I183" s="93"/>
      <c r="K183" s="100"/>
      <c r="L183" s="25"/>
      <c r="M183" s="25"/>
      <c r="O183" s="30"/>
      <c r="Q183" s="30"/>
    </row>
    <row r="184" spans="1:17" x14ac:dyDescent="0.35">
      <c r="A184" s="1">
        <f t="shared" si="2"/>
        <v>175</v>
      </c>
      <c r="B184" s="130" t="s">
        <v>351</v>
      </c>
      <c r="C184" s="22"/>
      <c r="D184" s="22"/>
      <c r="E184" s="24"/>
      <c r="F184" s="22"/>
      <c r="G184" s="22"/>
      <c r="H184" s="117"/>
      <c r="K184" s="23"/>
      <c r="L184" s="25"/>
      <c r="N184" s="26"/>
      <c r="P184" s="26"/>
    </row>
    <row r="185" spans="1:17" x14ac:dyDescent="0.35">
      <c r="A185" s="1">
        <f>A183+1</f>
        <v>175</v>
      </c>
      <c r="B185" s="85">
        <v>1</v>
      </c>
      <c r="C185" s="27" t="s">
        <v>253</v>
      </c>
      <c r="D185" s="85">
        <v>60140</v>
      </c>
      <c r="E185" s="25" t="s">
        <v>210</v>
      </c>
      <c r="F185" s="28"/>
      <c r="G185" s="93">
        <v>192241</v>
      </c>
      <c r="H185" s="93">
        <v>0</v>
      </c>
      <c r="I185" s="93">
        <f>G185+H183</f>
        <v>192241</v>
      </c>
      <c r="K185" s="100"/>
      <c r="L185" s="25"/>
      <c r="M185" s="25"/>
      <c r="O185" s="30"/>
      <c r="Q185" s="30"/>
    </row>
    <row r="186" spans="1:17" x14ac:dyDescent="0.35">
      <c r="A186" s="1">
        <f t="shared" si="2"/>
        <v>176</v>
      </c>
      <c r="B186" s="85">
        <v>1</v>
      </c>
      <c r="C186" s="27" t="s">
        <v>253</v>
      </c>
      <c r="D186" s="85">
        <v>61010</v>
      </c>
      <c r="E186" s="25" t="s">
        <v>204</v>
      </c>
      <c r="F186" s="28"/>
      <c r="G186" s="93">
        <v>2787</v>
      </c>
      <c r="H186" s="93">
        <v>0</v>
      </c>
      <c r="I186" s="93">
        <f>G186+H185</f>
        <v>2787</v>
      </c>
      <c r="K186" s="100"/>
      <c r="L186" s="25"/>
      <c r="M186" s="25"/>
      <c r="O186" s="30"/>
      <c r="Q186" s="30"/>
    </row>
    <row r="187" spans="1:17" x14ac:dyDescent="0.35">
      <c r="A187" s="1">
        <f t="shared" si="2"/>
        <v>177</v>
      </c>
      <c r="B187" s="85">
        <v>1</v>
      </c>
      <c r="C187" s="27" t="s">
        <v>253</v>
      </c>
      <c r="D187" s="85">
        <v>61135</v>
      </c>
      <c r="E187" s="25" t="s">
        <v>254</v>
      </c>
      <c r="F187" s="28"/>
      <c r="G187" s="93">
        <v>34027</v>
      </c>
      <c r="H187" s="93">
        <v>0</v>
      </c>
      <c r="I187" s="93">
        <f t="shared" ref="I187:I190" si="23">G187+H187</f>
        <v>34027</v>
      </c>
      <c r="L187" s="103"/>
      <c r="M187" s="25"/>
      <c r="O187" s="30"/>
      <c r="Q187" s="30"/>
    </row>
    <row r="188" spans="1:17" x14ac:dyDescent="0.35">
      <c r="A188" s="1">
        <f t="shared" si="2"/>
        <v>178</v>
      </c>
      <c r="B188" s="85">
        <v>1</v>
      </c>
      <c r="C188" s="27" t="s">
        <v>253</v>
      </c>
      <c r="D188" s="85">
        <v>61210</v>
      </c>
      <c r="E188" s="25" t="s">
        <v>213</v>
      </c>
      <c r="F188" s="28"/>
      <c r="G188" s="93">
        <v>32320</v>
      </c>
      <c r="H188" s="93">
        <v>0</v>
      </c>
      <c r="I188" s="93">
        <f t="shared" si="23"/>
        <v>32320</v>
      </c>
      <c r="L188" s="25"/>
      <c r="M188" s="25"/>
      <c r="O188" s="30"/>
      <c r="Q188" s="30"/>
    </row>
    <row r="189" spans="1:17" x14ac:dyDescent="0.35">
      <c r="A189" s="1">
        <f t="shared" si="2"/>
        <v>179</v>
      </c>
      <c r="B189" s="85">
        <v>1</v>
      </c>
      <c r="C189" s="27" t="s">
        <v>253</v>
      </c>
      <c r="D189" s="85">
        <v>61550</v>
      </c>
      <c r="E189" s="25" t="s">
        <v>214</v>
      </c>
      <c r="F189" s="28"/>
      <c r="G189" s="93">
        <v>7401</v>
      </c>
      <c r="H189" s="93">
        <v>0</v>
      </c>
      <c r="I189" s="93">
        <f t="shared" si="23"/>
        <v>7401</v>
      </c>
      <c r="L189" s="25"/>
      <c r="M189" s="25"/>
      <c r="O189" s="30"/>
      <c r="Q189" s="30"/>
    </row>
    <row r="190" spans="1:17" x14ac:dyDescent="0.35">
      <c r="A190" s="1">
        <f t="shared" si="2"/>
        <v>180</v>
      </c>
      <c r="B190" s="85">
        <v>1</v>
      </c>
      <c r="C190" s="27" t="s">
        <v>253</v>
      </c>
      <c r="D190" s="85">
        <v>61710</v>
      </c>
      <c r="E190" s="25" t="s">
        <v>215</v>
      </c>
      <c r="F190" s="28"/>
      <c r="G190" s="93">
        <v>846</v>
      </c>
      <c r="H190" s="128">
        <v>0</v>
      </c>
      <c r="I190" s="93">
        <f t="shared" si="23"/>
        <v>846</v>
      </c>
      <c r="L190" s="25"/>
      <c r="M190" s="25"/>
      <c r="O190" s="30"/>
      <c r="Q190" s="30"/>
    </row>
    <row r="191" spans="1:17" x14ac:dyDescent="0.35">
      <c r="A191" s="1">
        <f t="shared" si="2"/>
        <v>181</v>
      </c>
      <c r="B191" s="27"/>
      <c r="C191" s="27"/>
      <c r="D191" s="85"/>
      <c r="E191" s="25"/>
      <c r="F191" s="28" t="s">
        <v>257</v>
      </c>
      <c r="G191" s="92">
        <f>SUM(G185:G190)</f>
        <v>269622</v>
      </c>
      <c r="H191" s="93">
        <f>SUM(H185:H190)</f>
        <v>0</v>
      </c>
      <c r="I191" s="92">
        <f t="shared" ref="I191" si="24">SUM(I185:I190)</f>
        <v>269622</v>
      </c>
      <c r="K191" s="102"/>
      <c r="L191" s="103"/>
      <c r="M191" s="25"/>
      <c r="O191" s="30"/>
      <c r="Q191" s="30"/>
    </row>
    <row r="192" spans="1:17" x14ac:dyDescent="0.35">
      <c r="A192" s="1">
        <f t="shared" si="2"/>
        <v>182</v>
      </c>
      <c r="B192" s="27"/>
      <c r="C192" s="27"/>
      <c r="D192" s="85"/>
      <c r="E192" s="25"/>
      <c r="F192" s="28"/>
      <c r="G192" s="93"/>
      <c r="H192" s="122"/>
      <c r="I192" s="93"/>
      <c r="L192" s="25"/>
      <c r="M192" s="25"/>
      <c r="O192" s="30"/>
      <c r="Q192" s="30"/>
    </row>
    <row r="193" spans="1:18" x14ac:dyDescent="0.35">
      <c r="A193" s="1">
        <f t="shared" si="2"/>
        <v>183</v>
      </c>
      <c r="B193" s="130" t="s">
        <v>352</v>
      </c>
      <c r="C193" s="22"/>
      <c r="D193" s="22"/>
      <c r="E193" s="24"/>
      <c r="F193" s="22"/>
      <c r="G193" s="22"/>
      <c r="H193" s="117"/>
      <c r="K193" s="23"/>
      <c r="L193" s="25"/>
      <c r="N193" s="26"/>
      <c r="P193" s="26"/>
    </row>
    <row r="194" spans="1:18" x14ac:dyDescent="0.35">
      <c r="A194" s="1">
        <f>A192+1</f>
        <v>183</v>
      </c>
      <c r="B194" s="85">
        <v>1</v>
      </c>
      <c r="C194" s="27" t="s">
        <v>255</v>
      </c>
      <c r="D194" s="85">
        <v>63160</v>
      </c>
      <c r="E194" s="25" t="s">
        <v>206</v>
      </c>
      <c r="F194" s="28"/>
      <c r="G194" s="93">
        <v>1000000</v>
      </c>
      <c r="H194" s="129"/>
      <c r="I194" s="93">
        <f t="shared" ref="I194" si="25">G194+H194</f>
        <v>1000000</v>
      </c>
      <c r="K194" s="106"/>
      <c r="L194" s="25"/>
      <c r="M194" s="25"/>
      <c r="O194" s="30"/>
      <c r="Q194" s="30"/>
    </row>
    <row r="195" spans="1:18" x14ac:dyDescent="0.35">
      <c r="A195" s="1">
        <f t="shared" si="2"/>
        <v>184</v>
      </c>
      <c r="B195" s="27"/>
      <c r="C195" s="27"/>
      <c r="D195" s="85"/>
      <c r="E195" s="25"/>
      <c r="F195" s="28" t="s">
        <v>257</v>
      </c>
      <c r="G195" s="92">
        <f>SUM(G194)</f>
        <v>1000000</v>
      </c>
      <c r="H195" s="93">
        <f t="shared" ref="H195:I195" si="26">SUM(H194)</f>
        <v>0</v>
      </c>
      <c r="I195" s="92">
        <f t="shared" si="26"/>
        <v>1000000</v>
      </c>
      <c r="K195" s="102"/>
      <c r="L195" s="25"/>
      <c r="M195" s="25"/>
      <c r="O195" s="30"/>
      <c r="Q195" s="30"/>
    </row>
    <row r="196" spans="1:18" x14ac:dyDescent="0.35">
      <c r="A196" s="1">
        <f t="shared" si="2"/>
        <v>185</v>
      </c>
      <c r="B196" s="27"/>
      <c r="C196" s="27"/>
      <c r="D196" s="85"/>
      <c r="E196" s="25"/>
      <c r="F196" s="28"/>
      <c r="G196" s="93"/>
      <c r="H196" s="122"/>
      <c r="I196" s="93"/>
      <c r="L196" s="25"/>
      <c r="M196" s="25"/>
      <c r="O196" s="30"/>
      <c r="Q196" s="30"/>
    </row>
    <row r="197" spans="1:18" x14ac:dyDescent="0.35">
      <c r="A197" s="1">
        <f t="shared" si="2"/>
        <v>186</v>
      </c>
      <c r="B197" s="27"/>
      <c r="C197" s="27"/>
      <c r="D197" s="85"/>
      <c r="E197" s="25"/>
      <c r="F197" s="28"/>
      <c r="G197" s="128"/>
      <c r="H197" s="129"/>
      <c r="I197" s="128"/>
      <c r="L197" s="25"/>
      <c r="M197" s="25"/>
      <c r="O197" s="30"/>
      <c r="Q197" s="30"/>
    </row>
    <row r="198" spans="1:18" x14ac:dyDescent="0.35">
      <c r="A198" s="1">
        <f t="shared" si="2"/>
        <v>187</v>
      </c>
      <c r="B198" s="27"/>
      <c r="C198" s="27"/>
      <c r="D198" s="85"/>
      <c r="E198" s="25"/>
      <c r="F198" s="28" t="s">
        <v>41</v>
      </c>
      <c r="G198" s="93">
        <f>SUM(G42,G59,G73,G97,G116,G134,G147,G156,G169,G182,G191,G195)</f>
        <v>16769670</v>
      </c>
      <c r="H198" s="93">
        <f t="shared" ref="H198:I198" si="27">SUM(H42,H59,H73,H97,H116,H134,H147,H156,H169,H182,H191,H195)</f>
        <v>-1347993</v>
      </c>
      <c r="I198" s="93">
        <f t="shared" si="27"/>
        <v>15421677</v>
      </c>
      <c r="K198" s="106"/>
      <c r="L198" s="25"/>
      <c r="M198" s="25"/>
      <c r="O198" s="30"/>
      <c r="Q198" s="30"/>
    </row>
    <row r="199" spans="1:18" x14ac:dyDescent="0.35">
      <c r="A199" s="1">
        <f t="shared" si="2"/>
        <v>188</v>
      </c>
      <c r="B199" s="27"/>
      <c r="C199" s="27"/>
      <c r="D199" s="85"/>
      <c r="F199" s="28"/>
      <c r="G199" s="93"/>
      <c r="H199" s="122"/>
      <c r="I199" s="93"/>
      <c r="L199" s="25"/>
      <c r="M199" s="25"/>
      <c r="O199" s="30"/>
      <c r="Q199" s="30"/>
    </row>
    <row r="200" spans="1:18" x14ac:dyDescent="0.35">
      <c r="A200" s="1">
        <f t="shared" si="2"/>
        <v>189</v>
      </c>
      <c r="B200" s="20" t="s">
        <v>40</v>
      </c>
      <c r="C200" s="27"/>
      <c r="D200" s="27"/>
      <c r="E200" s="28"/>
      <c r="F200" s="31"/>
      <c r="G200" s="32"/>
      <c r="H200" s="30"/>
      <c r="L200" s="25"/>
      <c r="N200" s="30"/>
      <c r="P200" s="30"/>
    </row>
    <row r="201" spans="1:18" x14ac:dyDescent="0.35">
      <c r="A201" s="1">
        <f t="shared" si="2"/>
        <v>190</v>
      </c>
      <c r="B201" s="130" t="s">
        <v>340</v>
      </c>
      <c r="C201" s="22"/>
      <c r="D201" s="22"/>
      <c r="E201" s="24"/>
      <c r="F201" s="22"/>
      <c r="G201" s="22"/>
      <c r="H201" s="117"/>
      <c r="K201" s="23"/>
      <c r="L201" s="25"/>
      <c r="N201" s="26"/>
      <c r="P201" s="26"/>
    </row>
    <row r="202" spans="1:18" x14ac:dyDescent="0.35">
      <c r="A202" s="1">
        <f t="shared" si="2"/>
        <v>191</v>
      </c>
      <c r="B202" s="135" t="s">
        <v>71</v>
      </c>
      <c r="C202" s="135"/>
      <c r="D202" s="135"/>
      <c r="E202" s="12"/>
      <c r="F202" s="12"/>
      <c r="G202" s="13" t="s">
        <v>21</v>
      </c>
      <c r="H202" s="118"/>
      <c r="I202" s="13" t="s">
        <v>22</v>
      </c>
      <c r="L202" s="14"/>
      <c r="M202" s="12"/>
      <c r="N202" s="12"/>
      <c r="P202" s="12"/>
      <c r="Q202" s="12"/>
      <c r="R202" s="12"/>
    </row>
    <row r="203" spans="1:18" x14ac:dyDescent="0.35">
      <c r="A203" s="1">
        <f t="shared" si="2"/>
        <v>192</v>
      </c>
      <c r="B203" s="35" t="s">
        <v>64</v>
      </c>
      <c r="C203" s="36" t="s">
        <v>68</v>
      </c>
      <c r="D203" s="36" t="s">
        <v>66</v>
      </c>
      <c r="E203" s="16" t="s">
        <v>23</v>
      </c>
      <c r="F203" s="16"/>
      <c r="G203" s="15" t="s">
        <v>24</v>
      </c>
      <c r="H203" s="119" t="s">
        <v>25</v>
      </c>
      <c r="I203" s="15" t="s">
        <v>49</v>
      </c>
      <c r="L203" s="14"/>
      <c r="M203" s="12"/>
      <c r="O203" s="17"/>
      <c r="Q203" s="17"/>
    </row>
    <row r="204" spans="1:18" x14ac:dyDescent="0.35">
      <c r="A204" s="1">
        <f t="shared" si="2"/>
        <v>193</v>
      </c>
      <c r="B204" s="85"/>
      <c r="C204" s="90"/>
      <c r="D204" s="85"/>
      <c r="E204" s="25"/>
      <c r="F204" s="86"/>
      <c r="G204" s="83"/>
      <c r="H204" s="124"/>
      <c r="I204" s="29"/>
      <c r="L204" s="12"/>
      <c r="M204" s="12"/>
      <c r="O204" s="17"/>
      <c r="Q204" s="17"/>
    </row>
    <row r="205" spans="1:18" x14ac:dyDescent="0.35">
      <c r="A205" s="1">
        <f t="shared" si="2"/>
        <v>194</v>
      </c>
      <c r="B205" s="85">
        <v>1</v>
      </c>
      <c r="C205" s="90">
        <v>21110820</v>
      </c>
      <c r="D205" s="85">
        <v>59910</v>
      </c>
      <c r="E205" s="25" t="s">
        <v>207</v>
      </c>
      <c r="F205" s="86"/>
      <c r="G205" s="83">
        <v>-1860133</v>
      </c>
      <c r="H205" s="29">
        <v>0</v>
      </c>
      <c r="I205" s="29">
        <f t="shared" ref="I205:I240" si="28">G205+H205</f>
        <v>-1860133</v>
      </c>
      <c r="L205" s="12"/>
      <c r="M205" s="12"/>
      <c r="O205" s="17"/>
      <c r="Q205" s="17"/>
    </row>
    <row r="206" spans="1:18" x14ac:dyDescent="0.35">
      <c r="A206" s="1">
        <f t="shared" si="2"/>
        <v>195</v>
      </c>
      <c r="B206" s="85">
        <v>1</v>
      </c>
      <c r="C206" s="90">
        <v>21112200</v>
      </c>
      <c r="D206" s="85">
        <v>59910</v>
      </c>
      <c r="E206" s="25" t="s">
        <v>207</v>
      </c>
      <c r="F206" s="86"/>
      <c r="G206" s="83">
        <v>-2148877</v>
      </c>
      <c r="H206" s="29">
        <v>0</v>
      </c>
      <c r="I206" s="29">
        <f t="shared" si="28"/>
        <v>-2148877</v>
      </c>
      <c r="L206" s="12"/>
      <c r="M206" s="12"/>
      <c r="O206" s="17"/>
      <c r="Q206" s="17"/>
    </row>
    <row r="207" spans="1:18" x14ac:dyDescent="0.35">
      <c r="A207" s="1">
        <f t="shared" si="2"/>
        <v>196</v>
      </c>
      <c r="B207" s="85">
        <v>1</v>
      </c>
      <c r="C207" s="90">
        <v>21112900</v>
      </c>
      <c r="D207" s="85">
        <v>59910</v>
      </c>
      <c r="E207" s="25" t="s">
        <v>207</v>
      </c>
      <c r="F207" s="86"/>
      <c r="G207" s="83">
        <v>-300000</v>
      </c>
      <c r="H207" s="124">
        <v>300000</v>
      </c>
      <c r="I207" s="29">
        <f t="shared" si="28"/>
        <v>0</v>
      </c>
      <c r="L207" s="12"/>
      <c r="M207" s="12"/>
      <c r="O207" s="17"/>
      <c r="Q207" s="17"/>
    </row>
    <row r="208" spans="1:18" x14ac:dyDescent="0.35">
      <c r="A208" s="1">
        <f t="shared" si="2"/>
        <v>197</v>
      </c>
      <c r="B208" s="85">
        <v>1</v>
      </c>
      <c r="C208" s="90">
        <v>21112820</v>
      </c>
      <c r="D208" s="85">
        <v>59910</v>
      </c>
      <c r="E208" s="25" t="s">
        <v>207</v>
      </c>
      <c r="F208" s="86"/>
      <c r="G208" s="83">
        <v>-324887</v>
      </c>
      <c r="H208" s="124">
        <v>-300000</v>
      </c>
      <c r="I208" s="29">
        <f t="shared" si="28"/>
        <v>-624887</v>
      </c>
      <c r="L208" s="12"/>
      <c r="M208" s="12"/>
      <c r="O208" s="17"/>
      <c r="Q208" s="17"/>
    </row>
    <row r="209" spans="1:17" x14ac:dyDescent="0.35">
      <c r="A209" s="1">
        <f t="shared" si="2"/>
        <v>198</v>
      </c>
      <c r="B209" s="85">
        <v>1</v>
      </c>
      <c r="C209" s="90">
        <v>21143820</v>
      </c>
      <c r="D209" s="85">
        <v>56225</v>
      </c>
      <c r="E209" s="25" t="s">
        <v>236</v>
      </c>
      <c r="F209" s="86"/>
      <c r="G209" s="83">
        <v>-190000</v>
      </c>
      <c r="H209" s="124">
        <v>190000</v>
      </c>
      <c r="I209" s="29">
        <f t="shared" si="28"/>
        <v>0</v>
      </c>
      <c r="L209" s="12"/>
      <c r="M209" s="12"/>
      <c r="O209" s="17"/>
      <c r="Q209" s="17"/>
    </row>
    <row r="210" spans="1:17" x14ac:dyDescent="0.35">
      <c r="A210" s="1">
        <f t="shared" si="2"/>
        <v>199</v>
      </c>
      <c r="B210" s="85">
        <v>1</v>
      </c>
      <c r="C210" s="90">
        <v>21143820</v>
      </c>
      <c r="D210" s="85">
        <v>59910</v>
      </c>
      <c r="E210" s="25" t="s">
        <v>207</v>
      </c>
      <c r="F210" s="86"/>
      <c r="G210" s="83">
        <v>-2036212</v>
      </c>
      <c r="H210" s="29">
        <v>0</v>
      </c>
      <c r="I210" s="29">
        <f t="shared" si="28"/>
        <v>-2036212</v>
      </c>
      <c r="L210" s="12"/>
      <c r="M210" s="12"/>
      <c r="O210" s="17"/>
      <c r="Q210" s="17"/>
    </row>
    <row r="211" spans="1:17" x14ac:dyDescent="0.35">
      <c r="A211" s="1">
        <f t="shared" si="2"/>
        <v>200</v>
      </c>
      <c r="B211" s="85">
        <v>1</v>
      </c>
      <c r="C211" s="90">
        <v>27543610</v>
      </c>
      <c r="D211" s="85">
        <v>56225</v>
      </c>
      <c r="E211" s="25" t="s">
        <v>236</v>
      </c>
      <c r="F211" s="86"/>
      <c r="G211" s="83">
        <v>0</v>
      </c>
      <c r="H211" s="29">
        <v>-190000</v>
      </c>
      <c r="I211" s="29">
        <f t="shared" si="28"/>
        <v>-190000</v>
      </c>
      <c r="L211" s="12"/>
      <c r="M211" s="12"/>
      <c r="O211" s="17"/>
      <c r="Q211" s="17"/>
    </row>
    <row r="212" spans="1:17" x14ac:dyDescent="0.35">
      <c r="A212" s="1">
        <f t="shared" si="2"/>
        <v>201</v>
      </c>
      <c r="B212" s="85">
        <v>1</v>
      </c>
      <c r="C212" s="90">
        <v>27543610</v>
      </c>
      <c r="D212" s="85">
        <v>47510</v>
      </c>
      <c r="E212" s="25" t="s">
        <v>311</v>
      </c>
      <c r="F212" s="86"/>
      <c r="G212" s="83">
        <v>-4000</v>
      </c>
      <c r="H212" s="29">
        <v>0</v>
      </c>
      <c r="I212" s="29">
        <f t="shared" si="28"/>
        <v>-4000</v>
      </c>
      <c r="L212" s="12"/>
      <c r="M212" s="12"/>
      <c r="O212" s="17"/>
      <c r="Q212" s="17"/>
    </row>
    <row r="213" spans="1:17" x14ac:dyDescent="0.35">
      <c r="A213" s="1">
        <f t="shared" si="2"/>
        <v>202</v>
      </c>
      <c r="B213" s="85">
        <v>1</v>
      </c>
      <c r="C213" s="90">
        <v>27543610</v>
      </c>
      <c r="D213" s="85">
        <v>49105</v>
      </c>
      <c r="E213" s="25" t="s">
        <v>312</v>
      </c>
      <c r="F213" s="86"/>
      <c r="G213" s="83">
        <v>-650</v>
      </c>
      <c r="H213" s="29">
        <v>0</v>
      </c>
      <c r="I213" s="29">
        <f t="shared" si="28"/>
        <v>-650</v>
      </c>
      <c r="L213" s="12"/>
      <c r="M213" s="12"/>
      <c r="O213" s="17"/>
      <c r="Q213" s="17"/>
    </row>
    <row r="214" spans="1:17" x14ac:dyDescent="0.35">
      <c r="A214" s="1">
        <f t="shared" si="2"/>
        <v>203</v>
      </c>
      <c r="B214" s="85">
        <v>1</v>
      </c>
      <c r="C214" s="90">
        <v>27543610</v>
      </c>
      <c r="D214" s="85">
        <v>49110</v>
      </c>
      <c r="E214" s="25" t="s">
        <v>322</v>
      </c>
      <c r="F214" s="86"/>
      <c r="G214" s="83">
        <v>-600</v>
      </c>
      <c r="H214" s="29">
        <v>0</v>
      </c>
      <c r="I214" s="29">
        <f t="shared" si="28"/>
        <v>-600</v>
      </c>
      <c r="L214" s="12"/>
      <c r="M214" s="12"/>
      <c r="O214" s="17"/>
      <c r="Q214" s="17"/>
    </row>
    <row r="215" spans="1:17" x14ac:dyDescent="0.35">
      <c r="A215" s="1">
        <f t="shared" si="2"/>
        <v>204</v>
      </c>
      <c r="B215" s="85">
        <v>1</v>
      </c>
      <c r="C215" s="90">
        <v>27543610</v>
      </c>
      <c r="D215" s="85">
        <v>49115</v>
      </c>
      <c r="E215" s="25" t="s">
        <v>313</v>
      </c>
      <c r="F215" s="86"/>
      <c r="G215" s="83">
        <v>-26500</v>
      </c>
      <c r="H215" s="29">
        <v>0</v>
      </c>
      <c r="I215" s="29">
        <f t="shared" si="28"/>
        <v>-26500</v>
      </c>
      <c r="L215" s="12"/>
      <c r="M215" s="12"/>
      <c r="O215" s="17"/>
      <c r="Q215" s="17"/>
    </row>
    <row r="216" spans="1:17" x14ac:dyDescent="0.35">
      <c r="A216" s="1">
        <f t="shared" si="2"/>
        <v>205</v>
      </c>
      <c r="B216" s="85">
        <v>1</v>
      </c>
      <c r="C216" s="90">
        <v>27543610</v>
      </c>
      <c r="D216" s="85">
        <v>49120</v>
      </c>
      <c r="E216" s="25" t="s">
        <v>314</v>
      </c>
      <c r="F216" s="86"/>
      <c r="G216" s="83">
        <v>-47662</v>
      </c>
      <c r="H216" s="29">
        <v>0</v>
      </c>
      <c r="I216" s="29">
        <f t="shared" si="28"/>
        <v>-47662</v>
      </c>
      <c r="L216" s="12"/>
      <c r="M216" s="12"/>
      <c r="O216" s="17"/>
      <c r="Q216" s="17"/>
    </row>
    <row r="217" spans="1:17" x14ac:dyDescent="0.35">
      <c r="A217" s="1">
        <f t="shared" si="2"/>
        <v>206</v>
      </c>
      <c r="B217" s="85">
        <v>1</v>
      </c>
      <c r="C217" s="90">
        <v>27543610</v>
      </c>
      <c r="D217" s="85">
        <v>49205</v>
      </c>
      <c r="E217" s="25" t="s">
        <v>315</v>
      </c>
      <c r="F217" s="86"/>
      <c r="G217" s="83">
        <v>-528</v>
      </c>
      <c r="H217" s="29">
        <v>0</v>
      </c>
      <c r="I217" s="29">
        <f t="shared" si="28"/>
        <v>-528</v>
      </c>
      <c r="L217" s="12"/>
      <c r="M217" s="12"/>
      <c r="O217" s="17"/>
      <c r="Q217" s="17"/>
    </row>
    <row r="218" spans="1:17" x14ac:dyDescent="0.35">
      <c r="A218" s="1">
        <f t="shared" si="2"/>
        <v>207</v>
      </c>
      <c r="B218" s="85">
        <v>1</v>
      </c>
      <c r="C218" s="90">
        <v>27543610</v>
      </c>
      <c r="D218" s="85">
        <v>49215</v>
      </c>
      <c r="E218" s="25" t="s">
        <v>316</v>
      </c>
      <c r="F218" s="86"/>
      <c r="G218" s="83">
        <v>-75000</v>
      </c>
      <c r="H218" s="29">
        <v>0</v>
      </c>
      <c r="I218" s="29">
        <f t="shared" si="28"/>
        <v>-75000</v>
      </c>
      <c r="L218" s="12"/>
      <c r="M218" s="12"/>
      <c r="O218" s="17"/>
      <c r="Q218" s="17"/>
    </row>
    <row r="219" spans="1:17" x14ac:dyDescent="0.35">
      <c r="A219" s="1">
        <f t="shared" si="2"/>
        <v>208</v>
      </c>
      <c r="B219" s="85">
        <v>1</v>
      </c>
      <c r="C219" s="90">
        <v>27543610</v>
      </c>
      <c r="D219" s="85">
        <v>49220</v>
      </c>
      <c r="E219" s="25" t="s">
        <v>317</v>
      </c>
      <c r="F219" s="86"/>
      <c r="G219" s="83">
        <v>-10000</v>
      </c>
      <c r="H219" s="29">
        <v>0</v>
      </c>
      <c r="I219" s="29">
        <f t="shared" si="28"/>
        <v>-10000</v>
      </c>
      <c r="L219" s="12"/>
      <c r="M219" s="12"/>
      <c r="O219" s="17"/>
      <c r="Q219" s="17"/>
    </row>
    <row r="220" spans="1:17" x14ac:dyDescent="0.35">
      <c r="A220" s="1">
        <f t="shared" si="2"/>
        <v>209</v>
      </c>
      <c r="B220" s="85">
        <v>1</v>
      </c>
      <c r="C220" s="90">
        <v>27543610</v>
      </c>
      <c r="D220" s="85">
        <v>55505</v>
      </c>
      <c r="E220" s="25" t="s">
        <v>318</v>
      </c>
      <c r="F220" s="86"/>
      <c r="G220" s="83">
        <v>-4000</v>
      </c>
      <c r="H220" s="29">
        <v>0</v>
      </c>
      <c r="I220" s="29">
        <f t="shared" si="28"/>
        <v>-4000</v>
      </c>
      <c r="L220" s="12"/>
      <c r="M220" s="12"/>
      <c r="O220" s="17"/>
      <c r="Q220" s="17"/>
    </row>
    <row r="221" spans="1:17" x14ac:dyDescent="0.35">
      <c r="A221" s="1">
        <f t="shared" si="2"/>
        <v>210</v>
      </c>
      <c r="B221" s="85">
        <v>1</v>
      </c>
      <c r="C221" s="90">
        <v>27543610</v>
      </c>
      <c r="D221" s="85">
        <v>55815</v>
      </c>
      <c r="E221" s="25" t="s">
        <v>319</v>
      </c>
      <c r="F221" s="86"/>
      <c r="G221" s="83">
        <v>-750</v>
      </c>
      <c r="H221" s="29">
        <v>0</v>
      </c>
      <c r="I221" s="29">
        <f t="shared" si="28"/>
        <v>-750</v>
      </c>
      <c r="L221" s="12"/>
      <c r="M221" s="12"/>
      <c r="O221" s="17"/>
      <c r="Q221" s="17"/>
    </row>
    <row r="222" spans="1:17" x14ac:dyDescent="0.35">
      <c r="A222" s="1">
        <f t="shared" si="2"/>
        <v>211</v>
      </c>
      <c r="B222" s="85">
        <v>1</v>
      </c>
      <c r="C222" s="90">
        <v>27543610</v>
      </c>
      <c r="D222" s="85">
        <v>55840</v>
      </c>
      <c r="E222" s="25" t="s">
        <v>320</v>
      </c>
      <c r="F222" s="86"/>
      <c r="G222" s="83">
        <v>-84297</v>
      </c>
      <c r="H222" s="29">
        <v>0</v>
      </c>
      <c r="I222" s="29">
        <f t="shared" si="28"/>
        <v>-84297</v>
      </c>
      <c r="L222" s="12"/>
      <c r="M222" s="12"/>
      <c r="O222" s="17"/>
      <c r="Q222" s="17"/>
    </row>
    <row r="223" spans="1:17" x14ac:dyDescent="0.35">
      <c r="A223" s="1">
        <f t="shared" si="2"/>
        <v>212</v>
      </c>
      <c r="B223" s="85">
        <v>1</v>
      </c>
      <c r="C223" s="90">
        <v>27543610</v>
      </c>
      <c r="D223" s="85">
        <v>55905</v>
      </c>
      <c r="E223" s="25" t="s">
        <v>321</v>
      </c>
      <c r="F223" s="86"/>
      <c r="G223" s="83">
        <v>-50</v>
      </c>
      <c r="H223" s="29">
        <v>0</v>
      </c>
      <c r="I223" s="29">
        <f t="shared" si="28"/>
        <v>-50</v>
      </c>
      <c r="L223" s="12"/>
      <c r="M223" s="12"/>
      <c r="O223" s="17"/>
      <c r="Q223" s="17"/>
    </row>
    <row r="224" spans="1:17" x14ac:dyDescent="0.35">
      <c r="A224" s="1">
        <f t="shared" si="2"/>
        <v>213</v>
      </c>
      <c r="B224" s="85">
        <v>1</v>
      </c>
      <c r="C224" s="90">
        <v>27543610</v>
      </c>
      <c r="D224" s="85">
        <v>56225</v>
      </c>
      <c r="E224" s="25" t="s">
        <v>236</v>
      </c>
      <c r="F224" s="86"/>
      <c r="G224" s="83">
        <v>-655000</v>
      </c>
      <c r="H224" s="29">
        <v>655000</v>
      </c>
      <c r="I224" s="29">
        <f t="shared" si="28"/>
        <v>0</v>
      </c>
      <c r="L224" s="12"/>
      <c r="M224" s="12"/>
      <c r="O224" s="17"/>
      <c r="Q224" s="17"/>
    </row>
    <row r="225" spans="1:17" x14ac:dyDescent="0.35">
      <c r="A225" s="1">
        <f t="shared" si="2"/>
        <v>214</v>
      </c>
      <c r="B225" s="85">
        <v>1</v>
      </c>
      <c r="C225" s="90">
        <v>21117820</v>
      </c>
      <c r="D225" s="85">
        <v>59910</v>
      </c>
      <c r="E225" s="25" t="s">
        <v>207</v>
      </c>
      <c r="F225" s="86"/>
      <c r="G225" s="83">
        <v>-457516</v>
      </c>
      <c r="H225" s="29">
        <v>0</v>
      </c>
      <c r="I225" s="29">
        <f t="shared" si="28"/>
        <v>-457516</v>
      </c>
      <c r="L225" s="12"/>
      <c r="M225" s="12"/>
      <c r="O225" s="17"/>
      <c r="Q225" s="17"/>
    </row>
    <row r="226" spans="1:17" x14ac:dyDescent="0.35">
      <c r="A226" s="1">
        <f t="shared" si="2"/>
        <v>215</v>
      </c>
      <c r="B226" s="85">
        <v>1</v>
      </c>
      <c r="C226" s="90">
        <v>71016200</v>
      </c>
      <c r="D226" s="85">
        <v>56220</v>
      </c>
      <c r="E226" s="25" t="s">
        <v>237</v>
      </c>
      <c r="F226" s="86"/>
      <c r="G226" s="83">
        <v>-785456</v>
      </c>
      <c r="H226" s="29">
        <v>0</v>
      </c>
      <c r="I226" s="29">
        <f t="shared" si="28"/>
        <v>-785456</v>
      </c>
      <c r="L226" s="12"/>
      <c r="M226" s="12"/>
      <c r="O226" s="17"/>
      <c r="Q226" s="17"/>
    </row>
    <row r="227" spans="1:17" x14ac:dyDescent="0.35">
      <c r="A227" s="1">
        <f t="shared" si="2"/>
        <v>216</v>
      </c>
      <c r="B227" s="85">
        <v>1</v>
      </c>
      <c r="C227" s="90">
        <v>71016200</v>
      </c>
      <c r="D227" s="85">
        <v>56225</v>
      </c>
      <c r="E227" s="25" t="s">
        <v>236</v>
      </c>
      <c r="F227" s="86"/>
      <c r="G227" s="83">
        <v>0</v>
      </c>
      <c r="H227" s="29">
        <v>-655000</v>
      </c>
      <c r="I227" s="29">
        <f t="shared" si="28"/>
        <v>-655000</v>
      </c>
      <c r="L227" s="12"/>
      <c r="M227" s="12"/>
      <c r="O227" s="17"/>
      <c r="Q227" s="17"/>
    </row>
    <row r="228" spans="1:17" x14ac:dyDescent="0.35">
      <c r="A228" s="1">
        <f t="shared" si="2"/>
        <v>217</v>
      </c>
      <c r="B228" s="85">
        <v>1</v>
      </c>
      <c r="C228" s="90">
        <v>21117900</v>
      </c>
      <c r="D228" s="85">
        <v>59910</v>
      </c>
      <c r="E228" s="25" t="s">
        <v>207</v>
      </c>
      <c r="F228" s="86"/>
      <c r="G228" s="83">
        <v>-11500</v>
      </c>
      <c r="H228" s="29">
        <v>11500</v>
      </c>
      <c r="I228" s="29">
        <f t="shared" si="28"/>
        <v>0</v>
      </c>
      <c r="L228" s="12"/>
      <c r="M228" s="12"/>
      <c r="O228" s="17"/>
      <c r="Q228" s="17"/>
    </row>
    <row r="229" spans="1:17" x14ac:dyDescent="0.35">
      <c r="A229" s="1">
        <f t="shared" si="2"/>
        <v>218</v>
      </c>
      <c r="B229" s="85">
        <v>1</v>
      </c>
      <c r="C229" s="90">
        <v>21117900</v>
      </c>
      <c r="D229" s="85">
        <v>56220</v>
      </c>
      <c r="E229" s="25" t="s">
        <v>237</v>
      </c>
      <c r="F229" s="86"/>
      <c r="G229" s="83">
        <v>-75000</v>
      </c>
      <c r="H229" s="29">
        <v>75000</v>
      </c>
      <c r="I229" s="29">
        <f t="shared" si="28"/>
        <v>0</v>
      </c>
      <c r="L229" s="12"/>
      <c r="M229" s="12"/>
      <c r="O229" s="17"/>
      <c r="Q229" s="17"/>
    </row>
    <row r="230" spans="1:17" x14ac:dyDescent="0.35">
      <c r="A230" s="1">
        <f t="shared" si="2"/>
        <v>219</v>
      </c>
      <c r="B230" s="85">
        <v>1</v>
      </c>
      <c r="C230" s="90">
        <v>21117900</v>
      </c>
      <c r="D230" s="85">
        <v>56225</v>
      </c>
      <c r="E230" s="25" t="s">
        <v>236</v>
      </c>
      <c r="F230" s="86"/>
      <c r="G230" s="83">
        <v>-13500</v>
      </c>
      <c r="H230" s="29">
        <v>13500</v>
      </c>
      <c r="I230" s="29">
        <f t="shared" si="28"/>
        <v>0</v>
      </c>
      <c r="L230" s="12"/>
      <c r="M230" s="12"/>
      <c r="O230" s="17"/>
      <c r="Q230" s="17"/>
    </row>
    <row r="231" spans="1:17" x14ac:dyDescent="0.35">
      <c r="A231" s="1">
        <f t="shared" si="2"/>
        <v>220</v>
      </c>
      <c r="B231" s="85">
        <v>1</v>
      </c>
      <c r="C231" s="95">
        <v>26041500</v>
      </c>
      <c r="D231" s="85">
        <v>56220</v>
      </c>
      <c r="E231" s="25" t="s">
        <v>237</v>
      </c>
      <c r="F231" s="86"/>
      <c r="G231" s="83">
        <v>0</v>
      </c>
      <c r="H231" s="29">
        <v>-75000</v>
      </c>
      <c r="I231" s="29">
        <f t="shared" si="28"/>
        <v>-75000</v>
      </c>
      <c r="L231" s="12"/>
      <c r="M231" s="12"/>
      <c r="O231" s="17"/>
      <c r="Q231" s="17"/>
    </row>
    <row r="232" spans="1:17" x14ac:dyDescent="0.35">
      <c r="A232" s="1">
        <f t="shared" si="2"/>
        <v>221</v>
      </c>
      <c r="B232" s="85">
        <v>1</v>
      </c>
      <c r="C232" s="95">
        <v>26041500</v>
      </c>
      <c r="D232" s="85">
        <v>56225</v>
      </c>
      <c r="E232" s="25" t="s">
        <v>236</v>
      </c>
      <c r="F232" s="86"/>
      <c r="G232" s="83"/>
      <c r="H232" s="29">
        <v>-13500</v>
      </c>
      <c r="I232" s="29">
        <f t="shared" si="28"/>
        <v>-13500</v>
      </c>
      <c r="K232" s="102">
        <f>G198+G242</f>
        <v>0</v>
      </c>
      <c r="L232" s="102">
        <f>H198+H242</f>
        <v>0</v>
      </c>
      <c r="M232" s="102">
        <f>I198+I242</f>
        <v>0</v>
      </c>
      <c r="O232" s="17"/>
      <c r="Q232" s="17"/>
    </row>
    <row r="233" spans="1:17" x14ac:dyDescent="0.35">
      <c r="A233" s="1">
        <f t="shared" si="2"/>
        <v>222</v>
      </c>
      <c r="B233" s="85">
        <v>1</v>
      </c>
      <c r="C233" s="90">
        <v>21141820</v>
      </c>
      <c r="D233" s="85">
        <v>59910</v>
      </c>
      <c r="E233" s="25" t="s">
        <v>207</v>
      </c>
      <c r="F233" s="86"/>
      <c r="G233" s="83">
        <v>-2480241</v>
      </c>
      <c r="H233" s="29">
        <v>-11500</v>
      </c>
      <c r="I233" s="29">
        <f t="shared" si="28"/>
        <v>-2491741</v>
      </c>
      <c r="L233" s="12"/>
      <c r="M233" s="12"/>
      <c r="O233" s="17"/>
      <c r="Q233" s="17"/>
    </row>
    <row r="234" spans="1:17" x14ac:dyDescent="0.35">
      <c r="A234" s="1">
        <f t="shared" si="2"/>
        <v>223</v>
      </c>
      <c r="B234" s="85">
        <v>1</v>
      </c>
      <c r="C234" s="90">
        <v>21131820</v>
      </c>
      <c r="D234" s="85">
        <v>56220</v>
      </c>
      <c r="E234" s="25" t="s">
        <v>237</v>
      </c>
      <c r="F234" s="86"/>
      <c r="G234" s="83">
        <v>-78371</v>
      </c>
      <c r="H234" s="29">
        <v>78371</v>
      </c>
      <c r="I234" s="29">
        <f t="shared" si="28"/>
        <v>0</v>
      </c>
      <c r="L234" s="12"/>
      <c r="M234" s="12"/>
      <c r="O234" s="17"/>
      <c r="Q234" s="17"/>
    </row>
    <row r="235" spans="1:17" x14ac:dyDescent="0.35">
      <c r="A235" s="1">
        <f t="shared" si="2"/>
        <v>224</v>
      </c>
      <c r="B235" s="85">
        <v>1</v>
      </c>
      <c r="C235" s="90">
        <v>21131820</v>
      </c>
      <c r="D235" s="85">
        <v>59910</v>
      </c>
      <c r="E235" s="25" t="s">
        <v>207</v>
      </c>
      <c r="F235" s="86"/>
      <c r="G235" s="83">
        <v>-1654849</v>
      </c>
      <c r="H235" s="29">
        <v>0</v>
      </c>
      <c r="I235" s="29">
        <f t="shared" si="28"/>
        <v>-1654849</v>
      </c>
      <c r="L235" s="12"/>
      <c r="M235" s="12"/>
      <c r="O235" s="17"/>
      <c r="Q235" s="17"/>
    </row>
    <row r="236" spans="1:17" x14ac:dyDescent="0.35">
      <c r="A236" s="1">
        <f t="shared" si="2"/>
        <v>225</v>
      </c>
      <c r="B236" s="85">
        <v>1</v>
      </c>
      <c r="C236" s="90" t="s">
        <v>246</v>
      </c>
      <c r="D236" s="85">
        <v>59910</v>
      </c>
      <c r="E236" s="25" t="s">
        <v>207</v>
      </c>
      <c r="F236" s="86"/>
      <c r="G236" s="83">
        <v>-91263</v>
      </c>
      <c r="H236" s="29">
        <v>91263</v>
      </c>
      <c r="I236" s="29">
        <f t="shared" si="28"/>
        <v>0</v>
      </c>
      <c r="L236" s="12"/>
      <c r="M236" s="12"/>
      <c r="O236" s="17"/>
      <c r="Q236" s="17"/>
    </row>
    <row r="237" spans="1:17" x14ac:dyDescent="0.35">
      <c r="A237" s="1">
        <f t="shared" si="2"/>
        <v>226</v>
      </c>
      <c r="B237" s="85">
        <v>1</v>
      </c>
      <c r="C237" s="90" t="s">
        <v>247</v>
      </c>
      <c r="D237" s="85">
        <v>59910</v>
      </c>
      <c r="E237" s="25" t="s">
        <v>207</v>
      </c>
      <c r="F237" s="86"/>
      <c r="G237" s="83">
        <v>-1640002</v>
      </c>
      <c r="H237" s="29">
        <v>1018092</v>
      </c>
      <c r="I237" s="29">
        <f t="shared" si="28"/>
        <v>-621910</v>
      </c>
      <c r="L237" s="12"/>
      <c r="M237" s="12"/>
      <c r="O237" s="17"/>
      <c r="Q237" s="17"/>
    </row>
    <row r="238" spans="1:17" x14ac:dyDescent="0.35">
      <c r="A238" s="1">
        <f t="shared" si="2"/>
        <v>227</v>
      </c>
      <c r="B238" s="85">
        <v>1</v>
      </c>
      <c r="C238" s="90" t="s">
        <v>250</v>
      </c>
      <c r="D238" s="85">
        <v>59910</v>
      </c>
      <c r="E238" s="25" t="s">
        <v>207</v>
      </c>
      <c r="F238" s="86"/>
      <c r="G238" s="83">
        <v>-443204</v>
      </c>
      <c r="H238" s="29">
        <v>160267</v>
      </c>
      <c r="I238" s="29">
        <f t="shared" si="28"/>
        <v>-282937</v>
      </c>
      <c r="L238" s="12"/>
      <c r="M238" s="12"/>
      <c r="O238" s="17"/>
      <c r="Q238" s="17"/>
    </row>
    <row r="239" spans="1:17" x14ac:dyDescent="0.35">
      <c r="A239" s="1">
        <f t="shared" si="2"/>
        <v>228</v>
      </c>
      <c r="B239" s="85">
        <v>1</v>
      </c>
      <c r="C239" s="90" t="s">
        <v>253</v>
      </c>
      <c r="D239" s="85">
        <v>59910</v>
      </c>
      <c r="E239" s="25" t="s">
        <v>207</v>
      </c>
      <c r="F239" s="86"/>
      <c r="G239" s="83">
        <v>-269622</v>
      </c>
      <c r="H239" s="29">
        <v>0</v>
      </c>
      <c r="I239" s="29">
        <f t="shared" si="28"/>
        <v>-269622</v>
      </c>
      <c r="L239" s="12"/>
      <c r="M239" s="12"/>
      <c r="O239" s="17"/>
      <c r="Q239" s="17"/>
    </row>
    <row r="240" spans="1:17" x14ac:dyDescent="0.35">
      <c r="A240" s="1">
        <f t="shared" si="2"/>
        <v>229</v>
      </c>
      <c r="B240" s="85">
        <v>1</v>
      </c>
      <c r="C240" s="90" t="s">
        <v>255</v>
      </c>
      <c r="D240" s="85">
        <v>59910</v>
      </c>
      <c r="E240" s="25" t="s">
        <v>207</v>
      </c>
      <c r="F240" s="86"/>
      <c r="G240" s="83">
        <v>-1000000</v>
      </c>
      <c r="H240" s="29">
        <v>0</v>
      </c>
      <c r="I240" s="29">
        <f t="shared" si="28"/>
        <v>-1000000</v>
      </c>
      <c r="L240" s="12"/>
      <c r="M240" s="12"/>
      <c r="O240" s="17"/>
      <c r="Q240" s="17"/>
    </row>
    <row r="241" spans="1:18" ht="15" customHeight="1" x14ac:dyDescent="0.35">
      <c r="A241" s="1">
        <f t="shared" si="2"/>
        <v>230</v>
      </c>
      <c r="B241" s="85"/>
      <c r="C241" s="90"/>
      <c r="D241" s="85"/>
      <c r="E241" s="25"/>
      <c r="F241" s="34"/>
      <c r="G241" s="83"/>
      <c r="H241" s="120"/>
      <c r="I241" s="29"/>
      <c r="M241" s="12"/>
      <c r="O241" s="30"/>
      <c r="Q241" s="30"/>
    </row>
    <row r="242" spans="1:18" x14ac:dyDescent="0.35">
      <c r="A242" s="1">
        <f t="shared" si="2"/>
        <v>231</v>
      </c>
      <c r="B242" s="27"/>
      <c r="C242" s="90"/>
      <c r="D242" s="27"/>
      <c r="E242" s="25"/>
      <c r="F242" s="28" t="s">
        <v>41</v>
      </c>
      <c r="G242" s="92">
        <f>SUM(G205:G241)</f>
        <v>-16769670</v>
      </c>
      <c r="H242" s="121">
        <f t="shared" ref="H242:I242" si="29">SUM(H205:H241)</f>
        <v>1347993</v>
      </c>
      <c r="I242" s="92">
        <f t="shared" si="29"/>
        <v>-15421677</v>
      </c>
      <c r="L242" s="25"/>
      <c r="M242" s="12"/>
      <c r="O242" s="30"/>
      <c r="Q242" s="30"/>
    </row>
    <row r="243" spans="1:18" x14ac:dyDescent="0.35">
      <c r="A243" s="1">
        <f t="shared" si="2"/>
        <v>232</v>
      </c>
      <c r="B243" s="27"/>
      <c r="C243" s="90"/>
      <c r="D243" s="27"/>
      <c r="E243" s="25"/>
      <c r="F243" s="28"/>
      <c r="G243" s="83"/>
      <c r="H243" s="124"/>
      <c r="I243" s="29"/>
      <c r="L243" s="25"/>
      <c r="M243" s="12"/>
      <c r="O243" s="30"/>
      <c r="Q243" s="30"/>
    </row>
    <row r="244" spans="1:18" x14ac:dyDescent="0.35">
      <c r="A244" s="1">
        <f t="shared" si="2"/>
        <v>233</v>
      </c>
      <c r="E244" s="33"/>
    </row>
    <row r="245" spans="1:18" x14ac:dyDescent="0.35">
      <c r="A245" s="1">
        <f t="shared" si="2"/>
        <v>234</v>
      </c>
      <c r="B245" s="134" t="s">
        <v>73</v>
      </c>
      <c r="C245" s="134"/>
      <c r="D245" s="134"/>
      <c r="E245" s="134"/>
      <c r="F245" s="134"/>
      <c r="G245" s="134"/>
      <c r="H245" s="134"/>
      <c r="I245" s="134"/>
      <c r="L245" s="14"/>
      <c r="M245" s="12"/>
      <c r="N245" s="12"/>
      <c r="P245" s="12"/>
      <c r="Q245" s="12"/>
      <c r="R245" s="12"/>
    </row>
    <row r="246" spans="1:18" x14ac:dyDescent="0.35">
      <c r="A246" s="1">
        <f t="shared" si="2"/>
        <v>235</v>
      </c>
      <c r="B246" s="136" t="s">
        <v>74</v>
      </c>
      <c r="C246" s="136"/>
      <c r="D246" s="136"/>
      <c r="E246" s="136"/>
      <c r="F246" s="136"/>
      <c r="G246" s="136"/>
      <c r="H246" s="136"/>
      <c r="I246" s="136"/>
      <c r="L246" s="14"/>
      <c r="M246" s="12"/>
      <c r="N246" s="12"/>
      <c r="P246" s="12"/>
      <c r="Q246" s="12"/>
      <c r="R246" s="12"/>
    </row>
    <row r="247" spans="1:18" x14ac:dyDescent="0.35">
      <c r="A247" s="1">
        <f t="shared" si="2"/>
        <v>236</v>
      </c>
      <c r="B247" s="38"/>
      <c r="C247" s="38"/>
      <c r="D247" s="38"/>
      <c r="E247" s="38"/>
      <c r="F247" s="38"/>
      <c r="G247" s="38"/>
      <c r="H247" s="115"/>
      <c r="I247" s="38"/>
      <c r="L247" s="14"/>
      <c r="M247" s="12"/>
      <c r="N247" s="12"/>
      <c r="P247" s="12"/>
      <c r="Q247" s="12"/>
      <c r="R247" s="12"/>
    </row>
    <row r="248" spans="1:18" x14ac:dyDescent="0.35">
      <c r="A248" s="1">
        <f t="shared" si="2"/>
        <v>237</v>
      </c>
      <c r="B248" s="20" t="s">
        <v>39</v>
      </c>
      <c r="C248" s="18"/>
      <c r="D248" s="18"/>
      <c r="E248" s="19"/>
      <c r="F248" s="18"/>
      <c r="G248" s="18"/>
      <c r="H248" s="116"/>
      <c r="K248" s="14"/>
      <c r="L248" s="12"/>
      <c r="N248" s="17"/>
      <c r="P248" s="17"/>
    </row>
    <row r="249" spans="1:18" ht="15" customHeight="1" x14ac:dyDescent="0.35">
      <c r="A249" s="1">
        <f t="shared" si="2"/>
        <v>238</v>
      </c>
      <c r="B249" s="21" t="s">
        <v>341</v>
      </c>
      <c r="C249" s="22"/>
      <c r="D249" s="22"/>
      <c r="E249" s="24"/>
      <c r="F249" s="22"/>
      <c r="G249" s="22"/>
      <c r="H249" s="117"/>
      <c r="K249" s="23"/>
      <c r="L249" s="25"/>
      <c r="N249" s="26"/>
      <c r="P249" s="26"/>
    </row>
    <row r="250" spans="1:18" x14ac:dyDescent="0.35">
      <c r="A250" s="1">
        <f t="shared" si="2"/>
        <v>239</v>
      </c>
      <c r="B250" s="135" t="s">
        <v>70</v>
      </c>
      <c r="C250" s="135"/>
      <c r="D250" s="135"/>
      <c r="E250" s="12"/>
      <c r="F250" s="12"/>
      <c r="G250" s="13" t="s">
        <v>21</v>
      </c>
      <c r="H250" s="118"/>
      <c r="I250" s="13" t="s">
        <v>22</v>
      </c>
      <c r="L250" s="14"/>
      <c r="M250" s="12"/>
      <c r="N250" s="12"/>
      <c r="P250" s="12"/>
      <c r="Q250" s="12"/>
      <c r="R250" s="12"/>
    </row>
    <row r="251" spans="1:18" x14ac:dyDescent="0.35">
      <c r="A251" s="1">
        <f t="shared" ref="A251:A314" si="30">A250+1</f>
        <v>240</v>
      </c>
      <c r="B251" s="41" t="s">
        <v>75</v>
      </c>
      <c r="C251" s="41" t="s">
        <v>69</v>
      </c>
      <c r="D251" s="36" t="s">
        <v>67</v>
      </c>
      <c r="E251" s="16" t="s">
        <v>23</v>
      </c>
      <c r="F251" s="16"/>
      <c r="G251" s="15" t="s">
        <v>24</v>
      </c>
      <c r="H251" s="119" t="s">
        <v>25</v>
      </c>
      <c r="I251" s="15" t="s">
        <v>49</v>
      </c>
      <c r="L251" s="14"/>
      <c r="M251" s="12"/>
      <c r="O251" s="17"/>
      <c r="Q251" s="17"/>
    </row>
    <row r="252" spans="1:18" x14ac:dyDescent="0.35">
      <c r="A252" s="1">
        <f t="shared" si="30"/>
        <v>241</v>
      </c>
      <c r="B252" s="40"/>
      <c r="C252" s="91"/>
      <c r="D252" s="85"/>
      <c r="E252" s="25"/>
      <c r="F252" s="14"/>
      <c r="G252" s="83"/>
      <c r="H252" s="125"/>
      <c r="I252" s="83"/>
      <c r="L252" s="14"/>
      <c r="M252" s="12"/>
      <c r="O252" s="17"/>
      <c r="Q252" s="17"/>
    </row>
    <row r="253" spans="1:18" x14ac:dyDescent="0.35">
      <c r="A253" s="1">
        <f t="shared" si="30"/>
        <v>242</v>
      </c>
      <c r="B253" s="85">
        <v>1</v>
      </c>
      <c r="C253" s="90">
        <v>1021177737</v>
      </c>
      <c r="D253" s="85">
        <v>63160</v>
      </c>
      <c r="E253" s="25" t="s">
        <v>238</v>
      </c>
      <c r="F253" s="14"/>
      <c r="G253" s="83">
        <v>145365</v>
      </c>
      <c r="H253" s="104">
        <v>1748635</v>
      </c>
      <c r="I253" s="83">
        <f>G253+H253</f>
        <v>1894000</v>
      </c>
      <c r="L253" s="14"/>
      <c r="N253" s="17"/>
      <c r="P253" s="17"/>
    </row>
    <row r="254" spans="1:18" x14ac:dyDescent="0.35">
      <c r="A254" s="1">
        <f t="shared" si="30"/>
        <v>243</v>
      </c>
      <c r="B254" s="85">
        <v>1</v>
      </c>
      <c r="C254" s="90">
        <v>1221177724</v>
      </c>
      <c r="D254" s="85">
        <v>60105</v>
      </c>
      <c r="E254" s="25" t="s">
        <v>329</v>
      </c>
      <c r="F254" s="14"/>
      <c r="G254" s="83">
        <v>0</v>
      </c>
      <c r="H254" s="104">
        <v>1243344</v>
      </c>
      <c r="I254" s="83">
        <f t="shared" ref="I254:I262" si="31">G254+H254</f>
        <v>1243344</v>
      </c>
      <c r="L254" s="14"/>
      <c r="N254" s="17"/>
      <c r="P254" s="17"/>
    </row>
    <row r="255" spans="1:18" x14ac:dyDescent="0.35">
      <c r="A255" s="1">
        <f t="shared" si="30"/>
        <v>244</v>
      </c>
      <c r="B255" s="85">
        <v>1</v>
      </c>
      <c r="C255" s="90">
        <v>1221177724</v>
      </c>
      <c r="D255" s="85">
        <v>60150</v>
      </c>
      <c r="E255" s="25" t="s">
        <v>330</v>
      </c>
      <c r="F255" s="14"/>
      <c r="G255" s="83">
        <v>1243344</v>
      </c>
      <c r="H255" s="104">
        <v>-1243344</v>
      </c>
      <c r="I255" s="83">
        <f t="shared" si="31"/>
        <v>0</v>
      </c>
      <c r="L255" s="14"/>
      <c r="M255" s="12"/>
      <c r="O255" s="17"/>
      <c r="Q255" s="17"/>
    </row>
    <row r="256" spans="1:18" x14ac:dyDescent="0.35">
      <c r="A256" s="1">
        <f t="shared" si="30"/>
        <v>245</v>
      </c>
      <c r="B256" s="85">
        <v>1</v>
      </c>
      <c r="C256" s="90">
        <v>1221177724</v>
      </c>
      <c r="D256" s="85">
        <v>61005</v>
      </c>
      <c r="E256" s="25" t="s">
        <v>331</v>
      </c>
      <c r="F256" s="14"/>
      <c r="G256" s="83">
        <v>77087</v>
      </c>
      <c r="H256" s="104">
        <v>0</v>
      </c>
      <c r="I256" s="83">
        <f t="shared" si="31"/>
        <v>77087</v>
      </c>
      <c r="L256" s="14"/>
      <c r="M256" s="12"/>
      <c r="O256" s="17"/>
      <c r="Q256" s="17"/>
    </row>
    <row r="257" spans="1:17" x14ac:dyDescent="0.35">
      <c r="A257" s="1">
        <f t="shared" si="30"/>
        <v>246</v>
      </c>
      <c r="B257" s="85">
        <v>1</v>
      </c>
      <c r="C257" s="90">
        <v>1221177724</v>
      </c>
      <c r="D257" s="85">
        <v>61010</v>
      </c>
      <c r="E257" s="25" t="s">
        <v>332</v>
      </c>
      <c r="F257" s="14"/>
      <c r="G257" s="83">
        <v>18028</v>
      </c>
      <c r="H257" s="104">
        <v>0</v>
      </c>
      <c r="I257" s="83">
        <f t="shared" si="31"/>
        <v>18028</v>
      </c>
      <c r="L257" s="14"/>
      <c r="M257" s="12"/>
      <c r="O257" s="17"/>
      <c r="Q257" s="17"/>
    </row>
    <row r="258" spans="1:17" x14ac:dyDescent="0.35">
      <c r="A258" s="1">
        <f t="shared" si="30"/>
        <v>247</v>
      </c>
      <c r="B258" s="85">
        <v>1</v>
      </c>
      <c r="C258" s="90">
        <v>1221177724</v>
      </c>
      <c r="D258" s="85">
        <v>61110</v>
      </c>
      <c r="E258" s="25" t="s">
        <v>333</v>
      </c>
      <c r="F258" s="14"/>
      <c r="G258" s="83">
        <v>93250</v>
      </c>
      <c r="H258" s="104">
        <v>0</v>
      </c>
      <c r="I258" s="83">
        <f t="shared" si="31"/>
        <v>93250</v>
      </c>
      <c r="L258" s="14"/>
      <c r="M258" s="12"/>
      <c r="O258" s="17"/>
      <c r="Q258" s="17"/>
    </row>
    <row r="259" spans="1:17" x14ac:dyDescent="0.35">
      <c r="A259" s="1">
        <f t="shared" si="30"/>
        <v>248</v>
      </c>
      <c r="B259" s="85">
        <v>1</v>
      </c>
      <c r="C259" s="90">
        <v>1221177724</v>
      </c>
      <c r="D259" s="85">
        <v>61210</v>
      </c>
      <c r="E259" s="25" t="s">
        <v>334</v>
      </c>
      <c r="F259" s="14"/>
      <c r="G259" s="83">
        <v>255472</v>
      </c>
      <c r="H259" s="104">
        <v>0</v>
      </c>
      <c r="I259" s="83">
        <f t="shared" si="31"/>
        <v>255472</v>
      </c>
      <c r="L259" s="14"/>
      <c r="M259" s="12"/>
      <c r="O259" s="17"/>
      <c r="Q259" s="17"/>
    </row>
    <row r="260" spans="1:17" x14ac:dyDescent="0.35">
      <c r="A260" s="1">
        <f t="shared" si="30"/>
        <v>249</v>
      </c>
      <c r="B260" s="85">
        <v>1</v>
      </c>
      <c r="C260" s="95">
        <v>1221177724</v>
      </c>
      <c r="D260" s="85">
        <v>61550</v>
      </c>
      <c r="E260" s="25" t="s">
        <v>335</v>
      </c>
      <c r="F260" s="14"/>
      <c r="G260" s="83">
        <v>49733</v>
      </c>
      <c r="H260" s="104">
        <v>0</v>
      </c>
      <c r="I260" s="83">
        <f t="shared" si="31"/>
        <v>49733</v>
      </c>
      <c r="L260" s="14"/>
      <c r="M260" s="12"/>
      <c r="O260" s="17"/>
      <c r="Q260" s="17"/>
    </row>
    <row r="261" spans="1:17" x14ac:dyDescent="0.35">
      <c r="A261" s="1">
        <f t="shared" si="30"/>
        <v>250</v>
      </c>
      <c r="B261" s="85">
        <v>1</v>
      </c>
      <c r="C261" s="95">
        <v>1221177724</v>
      </c>
      <c r="D261" s="85">
        <v>63160</v>
      </c>
      <c r="E261" s="25" t="s">
        <v>336</v>
      </c>
      <c r="F261" s="14"/>
      <c r="G261" s="83">
        <v>1360766</v>
      </c>
      <c r="H261" s="104">
        <v>0</v>
      </c>
      <c r="I261" s="83">
        <f t="shared" si="31"/>
        <v>1360766</v>
      </c>
      <c r="L261" s="14"/>
      <c r="M261" s="12"/>
      <c r="O261" s="17"/>
      <c r="Q261" s="17"/>
    </row>
    <row r="262" spans="1:17" x14ac:dyDescent="0.35">
      <c r="A262" s="1">
        <f t="shared" si="30"/>
        <v>251</v>
      </c>
      <c r="B262" s="85">
        <v>1</v>
      </c>
      <c r="C262" s="95">
        <v>1221177724</v>
      </c>
      <c r="D262" s="85">
        <v>70020</v>
      </c>
      <c r="E262" s="25" t="s">
        <v>337</v>
      </c>
      <c r="F262" s="14"/>
      <c r="G262" s="83">
        <v>322866</v>
      </c>
      <c r="H262" s="104">
        <v>0</v>
      </c>
      <c r="I262" s="83">
        <f t="shared" si="31"/>
        <v>322866</v>
      </c>
      <c r="L262" s="14"/>
      <c r="M262" s="12"/>
      <c r="O262" s="17"/>
      <c r="Q262" s="17"/>
    </row>
    <row r="263" spans="1:17" x14ac:dyDescent="0.35">
      <c r="A263" s="1">
        <f t="shared" si="30"/>
        <v>252</v>
      </c>
      <c r="B263" s="85">
        <v>1</v>
      </c>
      <c r="C263" s="95">
        <v>1221177724</v>
      </c>
      <c r="D263" s="85">
        <v>70100</v>
      </c>
      <c r="E263" s="25" t="s">
        <v>338</v>
      </c>
      <c r="F263" s="14"/>
      <c r="G263" s="83">
        <v>300000</v>
      </c>
      <c r="H263" s="104">
        <v>-300000</v>
      </c>
      <c r="I263" s="83">
        <f>G263+H263</f>
        <v>0</v>
      </c>
      <c r="L263" s="14"/>
      <c r="M263" s="12"/>
      <c r="O263" s="17"/>
      <c r="Q263" s="17"/>
    </row>
    <row r="264" spans="1:17" x14ac:dyDescent="0.35">
      <c r="A264" s="1">
        <f t="shared" si="30"/>
        <v>253</v>
      </c>
      <c r="B264" s="85">
        <v>1</v>
      </c>
      <c r="C264" s="95">
        <v>1221177705</v>
      </c>
      <c r="D264" s="85">
        <v>63160</v>
      </c>
      <c r="E264" s="25" t="s">
        <v>239</v>
      </c>
      <c r="F264" s="14"/>
      <c r="G264" s="83">
        <v>0</v>
      </c>
      <c r="H264" s="104">
        <v>175000</v>
      </c>
      <c r="I264" s="83">
        <f t="shared" ref="I264:I310" si="32">G264+H264</f>
        <v>175000</v>
      </c>
      <c r="L264" s="14"/>
      <c r="M264" s="12"/>
      <c r="O264" s="17"/>
      <c r="Q264" s="17"/>
    </row>
    <row r="265" spans="1:17" x14ac:dyDescent="0.35">
      <c r="A265" s="1">
        <f t="shared" si="30"/>
        <v>254</v>
      </c>
      <c r="B265" s="85">
        <v>1</v>
      </c>
      <c r="C265" s="95">
        <v>1221177706</v>
      </c>
      <c r="D265" s="85">
        <v>63160</v>
      </c>
      <c r="E265" s="25" t="s">
        <v>240</v>
      </c>
      <c r="F265" s="14"/>
      <c r="G265" s="83">
        <v>0</v>
      </c>
      <c r="H265" s="104">
        <v>125000</v>
      </c>
      <c r="I265" s="83">
        <f t="shared" si="32"/>
        <v>125000</v>
      </c>
      <c r="L265" s="14"/>
      <c r="M265" s="12"/>
      <c r="O265" s="17"/>
      <c r="Q265" s="17"/>
    </row>
    <row r="266" spans="1:17" x14ac:dyDescent="0.35">
      <c r="A266" s="1">
        <f t="shared" si="30"/>
        <v>255</v>
      </c>
      <c r="B266" s="85">
        <v>1</v>
      </c>
      <c r="C266" s="95">
        <v>4327511015</v>
      </c>
      <c r="D266" s="85">
        <v>63385</v>
      </c>
      <c r="E266" s="25" t="s">
        <v>258</v>
      </c>
      <c r="F266" s="14"/>
      <c r="G266" s="83">
        <v>0</v>
      </c>
      <c r="H266" s="104">
        <v>90000</v>
      </c>
      <c r="I266" s="83">
        <f t="shared" si="32"/>
        <v>90000</v>
      </c>
      <c r="L266" s="14"/>
      <c r="M266" s="12"/>
      <c r="O266" s="17"/>
      <c r="Q266" s="17"/>
    </row>
    <row r="267" spans="1:17" x14ac:dyDescent="0.35">
      <c r="A267" s="1">
        <f t="shared" si="30"/>
        <v>256</v>
      </c>
      <c r="B267" s="85">
        <v>1</v>
      </c>
      <c r="C267" s="95">
        <v>4327511015</v>
      </c>
      <c r="D267" s="85">
        <v>64610</v>
      </c>
      <c r="E267" s="25" t="s">
        <v>259</v>
      </c>
      <c r="F267" s="14"/>
      <c r="G267" s="83">
        <v>0</v>
      </c>
      <c r="H267" s="104">
        <v>100000</v>
      </c>
      <c r="I267" s="83">
        <f t="shared" si="32"/>
        <v>100000</v>
      </c>
      <c r="L267" s="14"/>
      <c r="M267" s="12"/>
      <c r="O267" s="17"/>
      <c r="Q267" s="17"/>
    </row>
    <row r="268" spans="1:17" x14ac:dyDescent="0.35">
      <c r="A268" s="1">
        <f t="shared" si="30"/>
        <v>257</v>
      </c>
      <c r="B268" s="85">
        <v>1</v>
      </c>
      <c r="C268" s="131">
        <v>4321177740</v>
      </c>
      <c r="D268" s="85">
        <v>63160</v>
      </c>
      <c r="E268" s="25" t="s">
        <v>243</v>
      </c>
      <c r="F268" s="14"/>
      <c r="G268" s="83">
        <v>1290000</v>
      </c>
      <c r="H268" s="104">
        <v>-40000</v>
      </c>
      <c r="I268" s="83">
        <f t="shared" si="32"/>
        <v>1250000</v>
      </c>
      <c r="L268" s="14"/>
      <c r="M268" s="12"/>
      <c r="O268" s="17"/>
      <c r="Q268" s="17"/>
    </row>
    <row r="269" spans="1:17" x14ac:dyDescent="0.35">
      <c r="A269" s="1">
        <f t="shared" si="30"/>
        <v>258</v>
      </c>
      <c r="B269" s="85">
        <v>1</v>
      </c>
      <c r="C269" s="131">
        <v>4321177725</v>
      </c>
      <c r="D269" s="85">
        <v>60105</v>
      </c>
      <c r="E269" s="25" t="s">
        <v>323</v>
      </c>
      <c r="G269" s="83">
        <v>40037</v>
      </c>
      <c r="H269" s="104">
        <v>0</v>
      </c>
      <c r="I269" s="83">
        <f t="shared" si="32"/>
        <v>40037</v>
      </c>
      <c r="L269" s="14"/>
      <c r="M269" s="12"/>
      <c r="O269" s="17"/>
      <c r="Q269" s="17"/>
    </row>
    <row r="270" spans="1:17" x14ac:dyDescent="0.35">
      <c r="A270" s="1">
        <f t="shared" si="30"/>
        <v>259</v>
      </c>
      <c r="B270" s="85">
        <v>1</v>
      </c>
      <c r="C270" s="131">
        <v>4321177725</v>
      </c>
      <c r="D270" s="85">
        <v>60835</v>
      </c>
      <c r="E270" s="25" t="s">
        <v>324</v>
      </c>
      <c r="F270" s="14"/>
      <c r="G270" s="83">
        <v>300000</v>
      </c>
      <c r="H270" s="104">
        <v>0</v>
      </c>
      <c r="I270" s="83">
        <f t="shared" si="32"/>
        <v>300000</v>
      </c>
      <c r="L270" s="14"/>
      <c r="M270" s="12"/>
      <c r="O270" s="17"/>
      <c r="Q270" s="17"/>
    </row>
    <row r="271" spans="1:17" x14ac:dyDescent="0.35">
      <c r="A271" s="1">
        <f t="shared" si="30"/>
        <v>260</v>
      </c>
      <c r="B271" s="85">
        <v>1</v>
      </c>
      <c r="C271" s="131">
        <v>4321177725</v>
      </c>
      <c r="D271" s="85">
        <v>63160</v>
      </c>
      <c r="E271" s="25" t="s">
        <v>242</v>
      </c>
      <c r="F271" s="14"/>
      <c r="G271" s="83">
        <v>969850</v>
      </c>
      <c r="H271" s="104">
        <v>40000</v>
      </c>
      <c r="I271" s="83">
        <f>G271+H271</f>
        <v>1009850</v>
      </c>
      <c r="L271" s="14"/>
      <c r="M271" s="12"/>
      <c r="O271" s="17"/>
      <c r="Q271" s="17"/>
    </row>
    <row r="272" spans="1:17" x14ac:dyDescent="0.35">
      <c r="A272" s="1">
        <f t="shared" si="30"/>
        <v>261</v>
      </c>
      <c r="B272" s="85">
        <v>1</v>
      </c>
      <c r="C272" s="131">
        <v>4321177725</v>
      </c>
      <c r="D272" s="85">
        <v>63300</v>
      </c>
      <c r="E272" s="25" t="s">
        <v>325</v>
      </c>
      <c r="F272" s="14"/>
      <c r="G272" s="83">
        <v>20000</v>
      </c>
      <c r="H272" s="104">
        <v>0</v>
      </c>
      <c r="I272" s="83">
        <f>G272+H272</f>
        <v>20000</v>
      </c>
      <c r="L272" s="14"/>
      <c r="M272" s="12"/>
      <c r="O272" s="17"/>
      <c r="Q272" s="17"/>
    </row>
    <row r="273" spans="1:17" x14ac:dyDescent="0.35">
      <c r="A273" s="1">
        <f t="shared" si="30"/>
        <v>262</v>
      </c>
      <c r="B273" s="85">
        <v>1</v>
      </c>
      <c r="C273" s="131">
        <v>4321177725</v>
      </c>
      <c r="D273" s="85">
        <v>65100</v>
      </c>
      <c r="E273" s="25" t="s">
        <v>326</v>
      </c>
      <c r="F273" s="14"/>
      <c r="G273" s="83">
        <v>6700</v>
      </c>
      <c r="H273" s="104">
        <v>0</v>
      </c>
      <c r="I273" s="83">
        <f>G273+H273</f>
        <v>6700</v>
      </c>
      <c r="L273" s="14"/>
      <c r="M273" s="12"/>
      <c r="O273" s="17"/>
      <c r="Q273" s="17"/>
    </row>
    <row r="274" spans="1:17" x14ac:dyDescent="0.35">
      <c r="A274" s="1">
        <f t="shared" si="30"/>
        <v>263</v>
      </c>
      <c r="B274" s="85">
        <v>1</v>
      </c>
      <c r="C274" s="131">
        <v>4321177725</v>
      </c>
      <c r="D274" s="85">
        <v>70100</v>
      </c>
      <c r="E274" s="25" t="s">
        <v>327</v>
      </c>
      <c r="F274" s="14"/>
      <c r="G274" s="83">
        <v>1700</v>
      </c>
      <c r="H274" s="104">
        <v>0</v>
      </c>
      <c r="I274" s="83">
        <f>G274+H274</f>
        <v>1700</v>
      </c>
      <c r="L274" s="14"/>
      <c r="M274" s="12"/>
      <c r="O274" s="17"/>
      <c r="Q274" s="17"/>
    </row>
    <row r="275" spans="1:17" x14ac:dyDescent="0.35">
      <c r="A275" s="1">
        <f t="shared" si="30"/>
        <v>264</v>
      </c>
      <c r="B275" s="85">
        <v>1</v>
      </c>
      <c r="C275" s="131">
        <v>4321177725</v>
      </c>
      <c r="D275" s="85">
        <v>72100</v>
      </c>
      <c r="E275" s="25" t="s">
        <v>328</v>
      </c>
      <c r="F275" s="14"/>
      <c r="G275" s="83">
        <v>1750</v>
      </c>
      <c r="H275" s="104">
        <v>0</v>
      </c>
      <c r="I275" s="83">
        <f>G275+H275</f>
        <v>1750</v>
      </c>
      <c r="L275" s="14"/>
      <c r="M275" s="12"/>
      <c r="O275" s="17"/>
      <c r="Q275" s="17"/>
    </row>
    <row r="276" spans="1:17" x14ac:dyDescent="0.35">
      <c r="A276" s="1">
        <f t="shared" si="30"/>
        <v>265</v>
      </c>
      <c r="B276" s="85">
        <v>1</v>
      </c>
      <c r="C276" s="131">
        <v>4126013000</v>
      </c>
      <c r="D276" s="85">
        <v>73555</v>
      </c>
      <c r="E276" s="25" t="s">
        <v>260</v>
      </c>
      <c r="F276" s="14"/>
      <c r="G276" s="83">
        <v>0</v>
      </c>
      <c r="H276" s="104">
        <v>88500</v>
      </c>
      <c r="I276" s="83">
        <f t="shared" si="32"/>
        <v>88500</v>
      </c>
      <c r="L276" s="14"/>
      <c r="M276" s="12"/>
      <c r="O276" s="17"/>
      <c r="Q276" s="17"/>
    </row>
    <row r="277" spans="1:17" x14ac:dyDescent="0.35">
      <c r="A277" s="1">
        <f t="shared" si="30"/>
        <v>266</v>
      </c>
      <c r="B277" s="85">
        <v>1</v>
      </c>
      <c r="C277" s="95">
        <v>4121177702</v>
      </c>
      <c r="D277" s="85">
        <v>73555</v>
      </c>
      <c r="E277" s="25" t="s">
        <v>261</v>
      </c>
      <c r="F277" s="14"/>
      <c r="G277" s="83">
        <v>0</v>
      </c>
      <c r="H277" s="104">
        <v>11500</v>
      </c>
      <c r="I277" s="83">
        <f t="shared" si="32"/>
        <v>11500</v>
      </c>
      <c r="L277" s="14"/>
      <c r="M277" s="12"/>
      <c r="O277" s="17"/>
      <c r="Q277" s="17"/>
    </row>
    <row r="278" spans="1:17" x14ac:dyDescent="0.35">
      <c r="A278" s="1">
        <f t="shared" si="30"/>
        <v>267</v>
      </c>
      <c r="B278" s="85">
        <v>1</v>
      </c>
      <c r="C278" s="95">
        <v>3121177704</v>
      </c>
      <c r="D278" s="85">
        <v>63160</v>
      </c>
      <c r="E278" s="25" t="s">
        <v>262</v>
      </c>
      <c r="F278" s="14"/>
      <c r="G278" s="83">
        <v>0</v>
      </c>
      <c r="H278" s="104">
        <v>98500</v>
      </c>
      <c r="I278" s="83">
        <f t="shared" si="32"/>
        <v>98500</v>
      </c>
      <c r="L278" s="14"/>
      <c r="M278" s="12"/>
      <c r="O278" s="17"/>
      <c r="Q278" s="17"/>
    </row>
    <row r="279" spans="1:17" x14ac:dyDescent="0.35">
      <c r="A279" s="1">
        <f t="shared" si="30"/>
        <v>268</v>
      </c>
      <c r="B279" s="85">
        <v>1</v>
      </c>
      <c r="C279" s="95">
        <v>2421177735</v>
      </c>
      <c r="D279" s="85">
        <v>65300</v>
      </c>
      <c r="E279" s="25" t="s">
        <v>241</v>
      </c>
      <c r="F279" s="14"/>
      <c r="G279" s="83">
        <v>110000</v>
      </c>
      <c r="H279" s="104">
        <v>-110000</v>
      </c>
      <c r="I279" s="83">
        <f t="shared" si="32"/>
        <v>0</v>
      </c>
      <c r="L279" s="14"/>
      <c r="M279" s="12"/>
      <c r="O279" s="17"/>
      <c r="Q279" s="17"/>
    </row>
    <row r="280" spans="1:17" x14ac:dyDescent="0.35">
      <c r="A280" s="1">
        <f t="shared" si="30"/>
        <v>269</v>
      </c>
      <c r="B280" s="85">
        <v>1</v>
      </c>
      <c r="C280" s="95">
        <v>2221155551</v>
      </c>
      <c r="D280" s="85">
        <v>60140</v>
      </c>
      <c r="E280" s="25" t="s">
        <v>263</v>
      </c>
      <c r="F280" s="28"/>
      <c r="G280" s="93">
        <v>0</v>
      </c>
      <c r="H280" s="98">
        <v>192241</v>
      </c>
      <c r="I280" s="83">
        <f t="shared" si="32"/>
        <v>192241</v>
      </c>
      <c r="L280" s="14"/>
      <c r="M280" s="12"/>
      <c r="O280" s="17"/>
      <c r="Q280" s="17"/>
    </row>
    <row r="281" spans="1:17" x14ac:dyDescent="0.35">
      <c r="A281" s="1">
        <f t="shared" si="30"/>
        <v>270</v>
      </c>
      <c r="B281" s="85">
        <v>1</v>
      </c>
      <c r="C281" s="95">
        <v>2221155551</v>
      </c>
      <c r="D281" s="85">
        <v>61010</v>
      </c>
      <c r="E281" s="25" t="s">
        <v>264</v>
      </c>
      <c r="F281" s="28"/>
      <c r="G281" s="93">
        <v>0</v>
      </c>
      <c r="H281" s="93">
        <v>2787</v>
      </c>
      <c r="I281" s="83">
        <f t="shared" si="32"/>
        <v>2787</v>
      </c>
      <c r="L281" s="14"/>
      <c r="M281" s="12"/>
      <c r="O281" s="17"/>
      <c r="Q281" s="17"/>
    </row>
    <row r="282" spans="1:17" x14ac:dyDescent="0.35">
      <c r="A282" s="1">
        <f t="shared" si="30"/>
        <v>271</v>
      </c>
      <c r="B282" s="85">
        <v>1</v>
      </c>
      <c r="C282" s="95">
        <v>2221155551</v>
      </c>
      <c r="D282" s="85">
        <v>61135</v>
      </c>
      <c r="E282" s="25" t="s">
        <v>265</v>
      </c>
      <c r="F282" s="28"/>
      <c r="G282" s="93">
        <v>0</v>
      </c>
      <c r="H282" s="93">
        <v>34027</v>
      </c>
      <c r="I282" s="83">
        <f t="shared" si="32"/>
        <v>34027</v>
      </c>
      <c r="L282" s="14"/>
      <c r="M282" s="12"/>
      <c r="O282" s="17"/>
      <c r="Q282" s="17"/>
    </row>
    <row r="283" spans="1:17" x14ac:dyDescent="0.35">
      <c r="A283" s="1">
        <f t="shared" si="30"/>
        <v>272</v>
      </c>
      <c r="B283" s="85">
        <v>1</v>
      </c>
      <c r="C283" s="95">
        <v>2221155551</v>
      </c>
      <c r="D283" s="85">
        <v>61210</v>
      </c>
      <c r="E283" s="25" t="s">
        <v>266</v>
      </c>
      <c r="F283" s="28"/>
      <c r="G283" s="93">
        <v>0</v>
      </c>
      <c r="H283" s="93">
        <v>32320</v>
      </c>
      <c r="I283" s="83">
        <f t="shared" si="32"/>
        <v>32320</v>
      </c>
      <c r="L283" s="14"/>
      <c r="M283" s="12"/>
      <c r="O283" s="17"/>
      <c r="Q283" s="17"/>
    </row>
    <row r="284" spans="1:17" x14ac:dyDescent="0.35">
      <c r="A284" s="1">
        <f t="shared" si="30"/>
        <v>273</v>
      </c>
      <c r="B284" s="85">
        <v>1</v>
      </c>
      <c r="C284" s="95">
        <v>2221155551</v>
      </c>
      <c r="D284" s="85">
        <v>61550</v>
      </c>
      <c r="E284" s="25" t="s">
        <v>267</v>
      </c>
      <c r="F284" s="28"/>
      <c r="G284" s="93">
        <v>0</v>
      </c>
      <c r="H284" s="93">
        <v>7401</v>
      </c>
      <c r="I284" s="83">
        <f t="shared" si="32"/>
        <v>7401</v>
      </c>
      <c r="L284" s="14"/>
      <c r="M284" s="12"/>
      <c r="O284" s="17"/>
      <c r="Q284" s="17"/>
    </row>
    <row r="285" spans="1:17" x14ac:dyDescent="0.35">
      <c r="A285" s="1">
        <f t="shared" si="30"/>
        <v>274</v>
      </c>
      <c r="B285" s="85">
        <v>1</v>
      </c>
      <c r="C285" s="95">
        <v>2221155551</v>
      </c>
      <c r="D285" s="85">
        <v>61710</v>
      </c>
      <c r="E285" s="25" t="s">
        <v>268</v>
      </c>
      <c r="F285" s="28"/>
      <c r="G285" s="93">
        <v>0</v>
      </c>
      <c r="H285" s="93">
        <v>846</v>
      </c>
      <c r="I285" s="83">
        <f t="shared" si="32"/>
        <v>846</v>
      </c>
      <c r="L285" s="14"/>
      <c r="M285" s="12"/>
      <c r="O285" s="17"/>
      <c r="Q285" s="17"/>
    </row>
    <row r="286" spans="1:17" x14ac:dyDescent="0.35">
      <c r="A286" s="1">
        <f t="shared" si="30"/>
        <v>275</v>
      </c>
      <c r="B286" s="85">
        <v>1</v>
      </c>
      <c r="C286" s="95">
        <v>1221155551</v>
      </c>
      <c r="D286" s="85">
        <v>60105</v>
      </c>
      <c r="E286" s="25" t="s">
        <v>269</v>
      </c>
      <c r="F286" s="28"/>
      <c r="G286" s="93">
        <v>145493</v>
      </c>
      <c r="H286" s="93">
        <v>-63427</v>
      </c>
      <c r="I286" s="83">
        <f t="shared" si="32"/>
        <v>82066</v>
      </c>
      <c r="L286" s="14"/>
      <c r="M286" s="12"/>
      <c r="O286" s="17"/>
      <c r="Q286" s="17"/>
    </row>
    <row r="287" spans="1:17" x14ac:dyDescent="0.35">
      <c r="A287" s="1">
        <f t="shared" si="30"/>
        <v>276</v>
      </c>
      <c r="B287" s="85">
        <v>1</v>
      </c>
      <c r="C287" s="95">
        <v>1221155551</v>
      </c>
      <c r="D287" s="85">
        <v>61005</v>
      </c>
      <c r="E287" s="25" t="s">
        <v>270</v>
      </c>
      <c r="F287" s="28"/>
      <c r="G287" s="93">
        <v>9012</v>
      </c>
      <c r="H287" s="93">
        <v>-4114</v>
      </c>
      <c r="I287" s="83">
        <f t="shared" si="32"/>
        <v>4898</v>
      </c>
      <c r="L287" s="14"/>
      <c r="M287" s="12"/>
      <c r="O287" s="17"/>
      <c r="Q287" s="17"/>
    </row>
    <row r="288" spans="1:17" x14ac:dyDescent="0.35">
      <c r="A288" s="1">
        <f t="shared" si="30"/>
        <v>277</v>
      </c>
      <c r="B288" s="85">
        <v>1</v>
      </c>
      <c r="C288" s="95">
        <v>1221155551</v>
      </c>
      <c r="D288" s="85">
        <v>61010</v>
      </c>
      <c r="E288" s="25" t="s">
        <v>271</v>
      </c>
      <c r="F288" s="28"/>
      <c r="G288" s="93">
        <v>2108</v>
      </c>
      <c r="H288" s="93">
        <v>-963</v>
      </c>
      <c r="I288" s="83">
        <f t="shared" si="32"/>
        <v>1145</v>
      </c>
      <c r="L288" s="14"/>
      <c r="M288" s="12"/>
      <c r="O288" s="17"/>
      <c r="Q288" s="17"/>
    </row>
    <row r="289" spans="1:17" x14ac:dyDescent="0.35">
      <c r="A289" s="1">
        <f t="shared" si="30"/>
        <v>278</v>
      </c>
      <c r="B289" s="85">
        <v>1</v>
      </c>
      <c r="C289" s="95">
        <v>1221155551</v>
      </c>
      <c r="D289" s="85">
        <v>61110</v>
      </c>
      <c r="E289" s="25" t="s">
        <v>272</v>
      </c>
      <c r="F289" s="28"/>
      <c r="G289" s="93">
        <v>10902</v>
      </c>
      <c r="H289" s="93">
        <v>-4832</v>
      </c>
      <c r="I289" s="83">
        <f t="shared" si="32"/>
        <v>6070</v>
      </c>
      <c r="L289" s="14"/>
      <c r="M289" s="12"/>
      <c r="O289" s="17"/>
      <c r="Q289" s="17"/>
    </row>
    <row r="290" spans="1:17" x14ac:dyDescent="0.35">
      <c r="A290" s="1">
        <f t="shared" si="30"/>
        <v>279</v>
      </c>
      <c r="B290" s="85">
        <v>1</v>
      </c>
      <c r="C290" s="95">
        <v>1221155551</v>
      </c>
      <c r="D290" s="85">
        <v>61210</v>
      </c>
      <c r="E290" s="25" t="s">
        <v>273</v>
      </c>
      <c r="F290" s="28"/>
      <c r="G290" s="93">
        <v>33095</v>
      </c>
      <c r="H290" s="93">
        <v>-18525</v>
      </c>
      <c r="I290" s="83">
        <f t="shared" si="32"/>
        <v>14570</v>
      </c>
      <c r="L290" s="14"/>
      <c r="M290" s="12"/>
      <c r="O290" s="17"/>
      <c r="Q290" s="17"/>
    </row>
    <row r="291" spans="1:17" x14ac:dyDescent="0.35">
      <c r="A291" s="1">
        <f t="shared" si="30"/>
        <v>280</v>
      </c>
      <c r="B291" s="85">
        <v>1</v>
      </c>
      <c r="C291" s="95">
        <v>1221155551</v>
      </c>
      <c r="D291" s="85">
        <v>61550</v>
      </c>
      <c r="E291" s="25" t="s">
        <v>274</v>
      </c>
      <c r="F291" s="28"/>
      <c r="G291" s="93">
        <v>5709</v>
      </c>
      <c r="H291" s="93">
        <v>-5709</v>
      </c>
      <c r="I291" s="83">
        <f t="shared" si="32"/>
        <v>0</v>
      </c>
      <c r="L291" s="14"/>
      <c r="M291" s="12"/>
      <c r="O291" s="17"/>
      <c r="Q291" s="17"/>
    </row>
    <row r="292" spans="1:17" x14ac:dyDescent="0.35">
      <c r="A292" s="1">
        <f t="shared" si="30"/>
        <v>281</v>
      </c>
      <c r="B292" s="85">
        <v>1</v>
      </c>
      <c r="C292" s="95">
        <v>1221155551</v>
      </c>
      <c r="D292" s="85">
        <v>68195</v>
      </c>
      <c r="E292" s="25" t="s">
        <v>275</v>
      </c>
      <c r="F292" s="28"/>
      <c r="G292" s="93">
        <v>248</v>
      </c>
      <c r="H292" s="93">
        <v>-248</v>
      </c>
      <c r="I292" s="83">
        <f t="shared" si="32"/>
        <v>0</v>
      </c>
      <c r="L292" s="14"/>
      <c r="M292" s="12"/>
      <c r="O292" s="17"/>
      <c r="Q292" s="17"/>
    </row>
    <row r="293" spans="1:17" x14ac:dyDescent="0.35">
      <c r="A293" s="1">
        <f t="shared" si="30"/>
        <v>282</v>
      </c>
      <c r="B293" s="85">
        <v>1</v>
      </c>
      <c r="C293" s="95">
        <v>2321155551</v>
      </c>
      <c r="D293" s="85">
        <v>60105</v>
      </c>
      <c r="E293" s="25" t="s">
        <v>291</v>
      </c>
      <c r="F293" s="28"/>
      <c r="G293" s="93">
        <v>146905</v>
      </c>
      <c r="H293" s="93">
        <v>-64832</v>
      </c>
      <c r="I293" s="98">
        <f>G293+H293</f>
        <v>82073</v>
      </c>
      <c r="J293" s="101"/>
      <c r="L293" s="30"/>
    </row>
    <row r="294" spans="1:17" x14ac:dyDescent="0.35">
      <c r="A294" s="1">
        <f t="shared" si="30"/>
        <v>283</v>
      </c>
      <c r="B294" s="85">
        <v>1</v>
      </c>
      <c r="C294" s="95">
        <v>2321155551</v>
      </c>
      <c r="D294" s="85">
        <v>60110</v>
      </c>
      <c r="E294" s="25" t="s">
        <v>292</v>
      </c>
      <c r="F294" s="28"/>
      <c r="G294" s="93">
        <v>216913</v>
      </c>
      <c r="H294" s="93">
        <v>123888</v>
      </c>
      <c r="I294" s="98">
        <f t="shared" ref="I294:I306" si="33">G294+H294</f>
        <v>340801</v>
      </c>
      <c r="J294" s="101"/>
      <c r="L294" s="30"/>
    </row>
    <row r="295" spans="1:17" x14ac:dyDescent="0.35">
      <c r="A295" s="1">
        <f t="shared" si="30"/>
        <v>284</v>
      </c>
      <c r="B295" s="85">
        <v>1</v>
      </c>
      <c r="C295" s="95">
        <v>2321155551</v>
      </c>
      <c r="D295" s="85">
        <v>61005</v>
      </c>
      <c r="E295" s="25" t="s">
        <v>293</v>
      </c>
      <c r="F295" s="28"/>
      <c r="G295" s="93">
        <v>9087</v>
      </c>
      <c r="H295" s="93">
        <v>-8262</v>
      </c>
      <c r="I295" s="98">
        <f t="shared" si="33"/>
        <v>825</v>
      </c>
      <c r="J295" s="101"/>
      <c r="L295" s="30"/>
    </row>
    <row r="296" spans="1:17" x14ac:dyDescent="0.35">
      <c r="A296" s="1">
        <f t="shared" si="30"/>
        <v>285</v>
      </c>
      <c r="B296" s="85">
        <v>1</v>
      </c>
      <c r="C296" s="95">
        <v>2321155551</v>
      </c>
      <c r="D296" s="85">
        <v>61010</v>
      </c>
      <c r="E296" s="25" t="s">
        <v>294</v>
      </c>
      <c r="F296" s="28"/>
      <c r="G296" s="93">
        <v>5271</v>
      </c>
      <c r="H296" s="93">
        <v>13289</v>
      </c>
      <c r="I296" s="98">
        <f t="shared" si="33"/>
        <v>18560</v>
      </c>
      <c r="J296" s="101"/>
      <c r="L296" s="30"/>
    </row>
    <row r="297" spans="1:17" x14ac:dyDescent="0.35">
      <c r="A297" s="1">
        <f t="shared" si="30"/>
        <v>286</v>
      </c>
      <c r="B297" s="85">
        <v>1</v>
      </c>
      <c r="C297" s="95">
        <v>2321155551</v>
      </c>
      <c r="D297" s="85">
        <v>61110</v>
      </c>
      <c r="E297" s="25" t="s">
        <v>295</v>
      </c>
      <c r="F297" s="28"/>
      <c r="G297" s="93">
        <v>10992</v>
      </c>
      <c r="H297" s="93">
        <v>-3190</v>
      </c>
      <c r="I297" s="98">
        <f t="shared" si="33"/>
        <v>7802</v>
      </c>
      <c r="J297" s="101"/>
      <c r="L297" s="30"/>
    </row>
    <row r="298" spans="1:17" x14ac:dyDescent="0.35">
      <c r="A298" s="1">
        <f t="shared" si="30"/>
        <v>287</v>
      </c>
      <c r="B298" s="85">
        <v>1</v>
      </c>
      <c r="C298" s="95">
        <v>2321155551</v>
      </c>
      <c r="D298" s="85">
        <v>61130</v>
      </c>
      <c r="E298" s="25" t="s">
        <v>296</v>
      </c>
      <c r="F298" s="28"/>
      <c r="G298" s="93">
        <v>38394</v>
      </c>
      <c r="H298" s="93">
        <v>20447</v>
      </c>
      <c r="I298" s="98">
        <f t="shared" si="33"/>
        <v>58841</v>
      </c>
      <c r="J298" s="101"/>
      <c r="L298" s="30"/>
    </row>
    <row r="299" spans="1:17" x14ac:dyDescent="0.35">
      <c r="A299" s="1">
        <f t="shared" si="30"/>
        <v>288</v>
      </c>
      <c r="B299" s="85">
        <v>1</v>
      </c>
      <c r="C299" s="95">
        <v>2321155551</v>
      </c>
      <c r="D299" s="85">
        <v>61210</v>
      </c>
      <c r="E299" s="25" t="s">
        <v>297</v>
      </c>
      <c r="F299" s="28"/>
      <c r="G299" s="93">
        <v>69190</v>
      </c>
      <c r="H299" s="93">
        <v>-8689</v>
      </c>
      <c r="I299" s="98">
        <f t="shared" si="33"/>
        <v>60501</v>
      </c>
      <c r="J299" s="101"/>
      <c r="L299" s="30"/>
    </row>
    <row r="300" spans="1:17" x14ac:dyDescent="0.35">
      <c r="A300" s="1">
        <f t="shared" si="30"/>
        <v>289</v>
      </c>
      <c r="B300" s="85">
        <v>1</v>
      </c>
      <c r="C300" s="95">
        <v>2321155551</v>
      </c>
      <c r="D300" s="85">
        <v>61550</v>
      </c>
      <c r="E300" s="25" t="s">
        <v>298</v>
      </c>
      <c r="F300" s="28"/>
      <c r="G300" s="93">
        <v>14267</v>
      </c>
      <c r="H300" s="93">
        <v>15422</v>
      </c>
      <c r="I300" s="98">
        <f t="shared" si="33"/>
        <v>29689</v>
      </c>
      <c r="J300" s="101"/>
      <c r="L300" s="30"/>
    </row>
    <row r="301" spans="1:17" x14ac:dyDescent="0.35">
      <c r="A301" s="1">
        <f t="shared" si="30"/>
        <v>290</v>
      </c>
      <c r="B301" s="85">
        <v>1</v>
      </c>
      <c r="C301" s="95">
        <v>2321155551</v>
      </c>
      <c r="D301" s="85">
        <v>67505</v>
      </c>
      <c r="E301" s="25" t="s">
        <v>299</v>
      </c>
      <c r="F301" s="28"/>
      <c r="G301" s="93">
        <v>0</v>
      </c>
      <c r="H301" s="93">
        <v>15529</v>
      </c>
      <c r="I301" s="98">
        <f t="shared" si="33"/>
        <v>15529</v>
      </c>
      <c r="J301" s="101"/>
      <c r="L301" s="30"/>
    </row>
    <row r="302" spans="1:17" x14ac:dyDescent="0.35">
      <c r="A302" s="1">
        <f t="shared" si="30"/>
        <v>291</v>
      </c>
      <c r="B302" s="85">
        <v>1</v>
      </c>
      <c r="C302" s="95">
        <v>2321155551</v>
      </c>
      <c r="D302" s="85">
        <v>67525</v>
      </c>
      <c r="E302" s="25" t="s">
        <v>300</v>
      </c>
      <c r="F302" s="28"/>
      <c r="G302" s="93">
        <v>0</v>
      </c>
      <c r="H302" s="93">
        <v>1725</v>
      </c>
      <c r="I302" s="98">
        <f t="shared" si="33"/>
        <v>1725</v>
      </c>
      <c r="J302" s="101"/>
      <c r="L302" s="30"/>
    </row>
    <row r="303" spans="1:17" x14ac:dyDescent="0.35">
      <c r="A303" s="1">
        <f t="shared" si="30"/>
        <v>292</v>
      </c>
      <c r="B303" s="85">
        <v>1</v>
      </c>
      <c r="C303" s="95">
        <v>2321155551</v>
      </c>
      <c r="D303" s="85">
        <v>67530</v>
      </c>
      <c r="E303" s="25" t="s">
        <v>301</v>
      </c>
      <c r="F303" s="28"/>
      <c r="G303" s="93">
        <v>0</v>
      </c>
      <c r="H303" s="93">
        <v>1687</v>
      </c>
      <c r="I303" s="98">
        <f t="shared" si="33"/>
        <v>1687</v>
      </c>
      <c r="J303" s="101"/>
      <c r="L303" s="30"/>
    </row>
    <row r="304" spans="1:17" x14ac:dyDescent="0.35">
      <c r="A304" s="1">
        <f t="shared" si="30"/>
        <v>293</v>
      </c>
      <c r="B304" s="85">
        <v>1</v>
      </c>
      <c r="C304" s="95">
        <v>2321155551</v>
      </c>
      <c r="D304" s="85">
        <v>67535</v>
      </c>
      <c r="E304" s="25" t="s">
        <v>302</v>
      </c>
      <c r="F304" s="28"/>
      <c r="G304" s="93">
        <v>0</v>
      </c>
      <c r="H304" s="93">
        <v>5256</v>
      </c>
      <c r="I304" s="98">
        <f t="shared" si="33"/>
        <v>5256</v>
      </c>
      <c r="J304" s="101"/>
      <c r="L304" s="30"/>
    </row>
    <row r="305" spans="1:18" x14ac:dyDescent="0.35">
      <c r="A305" s="1">
        <f t="shared" si="30"/>
        <v>294</v>
      </c>
      <c r="B305" s="85">
        <v>1</v>
      </c>
      <c r="C305" s="95">
        <v>2321155551</v>
      </c>
      <c r="D305" s="85">
        <v>67540</v>
      </c>
      <c r="E305" s="25" t="s">
        <v>303</v>
      </c>
      <c r="F305" s="28"/>
      <c r="G305" s="93">
        <v>0</v>
      </c>
      <c r="H305" s="93">
        <v>2656</v>
      </c>
      <c r="I305" s="98">
        <f t="shared" si="33"/>
        <v>2656</v>
      </c>
      <c r="J305" s="101"/>
      <c r="L305" s="30"/>
    </row>
    <row r="306" spans="1:18" x14ac:dyDescent="0.35">
      <c r="A306" s="1">
        <f t="shared" si="30"/>
        <v>295</v>
      </c>
      <c r="B306" s="85">
        <v>1</v>
      </c>
      <c r="C306" s="95">
        <v>2321155551</v>
      </c>
      <c r="D306" s="85">
        <v>68195</v>
      </c>
      <c r="E306" s="25" t="s">
        <v>304</v>
      </c>
      <c r="F306" s="28"/>
      <c r="G306" s="93">
        <v>495</v>
      </c>
      <c r="H306" s="93">
        <v>-495</v>
      </c>
      <c r="I306" s="98">
        <f t="shared" si="33"/>
        <v>0</v>
      </c>
      <c r="J306" s="101"/>
      <c r="L306" s="30"/>
    </row>
    <row r="307" spans="1:18" x14ac:dyDescent="0.35">
      <c r="A307" s="1">
        <f t="shared" si="30"/>
        <v>296</v>
      </c>
      <c r="B307" s="85">
        <v>1</v>
      </c>
      <c r="C307" s="95">
        <v>2421155551</v>
      </c>
      <c r="D307" s="85">
        <v>63160</v>
      </c>
      <c r="E307" s="25" t="s">
        <v>276</v>
      </c>
      <c r="F307" s="28"/>
      <c r="G307" s="93">
        <v>1018092</v>
      </c>
      <c r="H307" s="93">
        <v>-396182</v>
      </c>
      <c r="I307" s="83">
        <f>G307+H307</f>
        <v>621910</v>
      </c>
      <c r="L307" s="14"/>
      <c r="M307" s="12"/>
      <c r="O307" s="17"/>
      <c r="Q307" s="17"/>
    </row>
    <row r="308" spans="1:18" x14ac:dyDescent="0.35">
      <c r="A308" s="1">
        <f t="shared" si="30"/>
        <v>297</v>
      </c>
      <c r="B308" s="85">
        <v>1</v>
      </c>
      <c r="C308" s="95">
        <v>4321155551</v>
      </c>
      <c r="D308" s="85">
        <v>72255</v>
      </c>
      <c r="E308" s="25" t="s">
        <v>277</v>
      </c>
      <c r="F308" s="28"/>
      <c r="G308" s="93">
        <v>6000</v>
      </c>
      <c r="H308" s="93">
        <v>3000</v>
      </c>
      <c r="I308" s="83">
        <f>G308+H308</f>
        <v>9000</v>
      </c>
      <c r="L308" s="14"/>
      <c r="M308" s="12"/>
      <c r="O308" s="17"/>
      <c r="Q308" s="17"/>
    </row>
    <row r="309" spans="1:18" x14ac:dyDescent="0.35">
      <c r="A309" s="1">
        <f t="shared" si="30"/>
        <v>298</v>
      </c>
      <c r="B309" s="85">
        <v>1</v>
      </c>
      <c r="C309" s="95">
        <v>1721155551</v>
      </c>
      <c r="D309" s="85">
        <v>63160</v>
      </c>
      <c r="E309" s="25" t="s">
        <v>278</v>
      </c>
      <c r="F309" s="28"/>
      <c r="G309" s="93">
        <v>0</v>
      </c>
      <c r="H309" s="93">
        <v>1000000</v>
      </c>
      <c r="I309" s="83">
        <f>G309+H309</f>
        <v>1000000</v>
      </c>
      <c r="L309" s="14"/>
      <c r="M309" s="12"/>
      <c r="O309" s="17"/>
      <c r="Q309" s="17"/>
    </row>
    <row r="310" spans="1:18" x14ac:dyDescent="0.35">
      <c r="A310" s="1">
        <f t="shared" si="30"/>
        <v>299</v>
      </c>
      <c r="B310" s="40"/>
      <c r="C310" s="95"/>
      <c r="D310" s="85"/>
      <c r="E310" s="25"/>
      <c r="F310" s="14"/>
      <c r="G310" s="83"/>
      <c r="H310" s="83"/>
      <c r="I310" s="83">
        <f t="shared" si="32"/>
        <v>0</v>
      </c>
      <c r="L310" s="14"/>
      <c r="M310" s="12"/>
      <c r="O310" s="17"/>
      <c r="Q310" s="17"/>
    </row>
    <row r="311" spans="1:18" x14ac:dyDescent="0.35">
      <c r="A311" s="1">
        <f t="shared" si="30"/>
        <v>300</v>
      </c>
      <c r="B311" s="27"/>
      <c r="C311" s="90"/>
      <c r="D311" s="27"/>
      <c r="E311" s="25"/>
      <c r="F311" s="28" t="s">
        <v>41</v>
      </c>
      <c r="G311" s="89">
        <f>SUM(G253:G310)</f>
        <v>8348121</v>
      </c>
      <c r="H311" s="89">
        <f>SUM(H253:H310)</f>
        <v>2920188</v>
      </c>
      <c r="I311" s="89">
        <f>SUM(I253:I310)</f>
        <v>11268309</v>
      </c>
      <c r="K311" s="12" t="s">
        <v>199</v>
      </c>
      <c r="L311" s="25"/>
      <c r="M311" s="25"/>
      <c r="O311" s="30"/>
      <c r="Q311" s="30"/>
    </row>
    <row r="312" spans="1:18" x14ac:dyDescent="0.35">
      <c r="A312" s="1">
        <f t="shared" si="30"/>
        <v>301</v>
      </c>
      <c r="B312" s="27"/>
      <c r="C312" s="27"/>
      <c r="D312" s="27"/>
      <c r="E312" s="25"/>
      <c r="F312" s="28"/>
      <c r="G312" s="31"/>
      <c r="H312" s="124"/>
      <c r="I312" s="30"/>
      <c r="L312" s="25"/>
      <c r="M312" s="25"/>
      <c r="O312" s="30"/>
      <c r="Q312" s="30"/>
    </row>
    <row r="313" spans="1:18" x14ac:dyDescent="0.35">
      <c r="A313" s="1">
        <f t="shared" si="30"/>
        <v>302</v>
      </c>
      <c r="B313" s="20" t="s">
        <v>40</v>
      </c>
      <c r="C313" s="27"/>
      <c r="D313" s="27"/>
      <c r="E313" s="28"/>
      <c r="F313" s="31"/>
      <c r="G313" s="32"/>
      <c r="H313" s="30"/>
      <c r="K313" s="25"/>
      <c r="L313" s="25"/>
      <c r="N313" s="30"/>
      <c r="P313" s="30"/>
    </row>
    <row r="314" spans="1:18" x14ac:dyDescent="0.35">
      <c r="A314" s="1">
        <f t="shared" si="30"/>
        <v>303</v>
      </c>
      <c r="B314" s="21" t="s">
        <v>341</v>
      </c>
      <c r="C314" s="22"/>
      <c r="D314" s="22"/>
      <c r="E314" s="24"/>
      <c r="F314" s="22"/>
      <c r="G314" s="22"/>
      <c r="H314" s="117"/>
      <c r="K314" s="23"/>
      <c r="L314" s="25"/>
      <c r="N314" s="26"/>
      <c r="P314" s="26"/>
    </row>
    <row r="315" spans="1:18" x14ac:dyDescent="0.35">
      <c r="A315" s="1">
        <f t="shared" ref="A315:A339" si="34">A314+1</f>
        <v>304</v>
      </c>
      <c r="B315" s="135" t="s">
        <v>70</v>
      </c>
      <c r="C315" s="135"/>
      <c r="D315" s="135"/>
      <c r="E315" s="12"/>
      <c r="F315" s="12"/>
      <c r="G315" s="13" t="s">
        <v>21</v>
      </c>
      <c r="H315" s="118"/>
      <c r="I315" s="13" t="s">
        <v>22</v>
      </c>
      <c r="L315" s="14"/>
      <c r="M315" s="12"/>
      <c r="N315" s="12"/>
      <c r="P315" s="12"/>
      <c r="Q315" s="12"/>
      <c r="R315" s="12"/>
    </row>
    <row r="316" spans="1:18" x14ac:dyDescent="0.35">
      <c r="A316" s="1">
        <f t="shared" si="34"/>
        <v>305</v>
      </c>
      <c r="B316" s="41" t="s">
        <v>75</v>
      </c>
      <c r="C316" s="41" t="s">
        <v>69</v>
      </c>
      <c r="D316" s="36" t="s">
        <v>67</v>
      </c>
      <c r="E316" s="16" t="s">
        <v>23</v>
      </c>
      <c r="F316" s="16"/>
      <c r="G316" s="15" t="s">
        <v>24</v>
      </c>
      <c r="H316" s="119" t="s">
        <v>25</v>
      </c>
      <c r="I316" s="15" t="s">
        <v>49</v>
      </c>
      <c r="L316" s="14"/>
      <c r="M316" s="12"/>
      <c r="O316" s="17"/>
      <c r="Q316" s="17"/>
    </row>
    <row r="317" spans="1:18" x14ac:dyDescent="0.35">
      <c r="A317" s="1">
        <f t="shared" si="34"/>
        <v>306</v>
      </c>
      <c r="B317" s="40"/>
      <c r="C317" s="25"/>
      <c r="D317" s="85"/>
      <c r="E317" s="25"/>
      <c r="F317" s="14"/>
      <c r="G317" s="83"/>
      <c r="H317" s="125"/>
      <c r="I317" s="83"/>
      <c r="L317" s="14"/>
      <c r="M317" s="12"/>
      <c r="O317" s="17"/>
      <c r="Q317" s="17"/>
    </row>
    <row r="318" spans="1:18" x14ac:dyDescent="0.35">
      <c r="A318" s="1">
        <f t="shared" si="34"/>
        <v>307</v>
      </c>
      <c r="B318" s="85">
        <v>1</v>
      </c>
      <c r="C318" s="95">
        <v>1021177737</v>
      </c>
      <c r="D318" s="85">
        <v>59910</v>
      </c>
      <c r="E318" s="25" t="s">
        <v>279</v>
      </c>
      <c r="F318" s="14"/>
      <c r="G318" s="83">
        <v>-145365</v>
      </c>
      <c r="H318" s="83">
        <v>-1748635</v>
      </c>
      <c r="I318" s="83">
        <f>G318+H318</f>
        <v>-1894000</v>
      </c>
      <c r="L318" s="14"/>
      <c r="M318" s="12"/>
      <c r="O318" s="17"/>
      <c r="Q318" s="17"/>
    </row>
    <row r="319" spans="1:18" x14ac:dyDescent="0.35">
      <c r="A319" s="1">
        <f t="shared" si="34"/>
        <v>308</v>
      </c>
      <c r="B319" s="85">
        <v>1</v>
      </c>
      <c r="C319" s="95">
        <v>1221177724</v>
      </c>
      <c r="D319" s="85">
        <v>59910</v>
      </c>
      <c r="E319" s="25" t="s">
        <v>280</v>
      </c>
      <c r="F319" s="14"/>
      <c r="G319" s="83">
        <v>-3720546</v>
      </c>
      <c r="H319" s="83">
        <v>300000</v>
      </c>
      <c r="I319" s="83">
        <f t="shared" ref="I319:I339" si="35">G319+H319</f>
        <v>-3420546</v>
      </c>
      <c r="K319" s="109"/>
      <c r="L319" s="14"/>
      <c r="M319" s="12"/>
      <c r="O319" s="17"/>
      <c r="Q319" s="17"/>
    </row>
    <row r="320" spans="1:18" x14ac:dyDescent="0.35">
      <c r="A320" s="1">
        <f t="shared" si="34"/>
        <v>309</v>
      </c>
      <c r="B320" s="85">
        <v>1</v>
      </c>
      <c r="C320" s="95">
        <v>1221177705</v>
      </c>
      <c r="D320" s="85">
        <v>59910</v>
      </c>
      <c r="E320" s="25" t="s">
        <v>281</v>
      </c>
      <c r="F320" s="14"/>
      <c r="G320" s="83">
        <v>0</v>
      </c>
      <c r="H320" s="83">
        <v>-175000</v>
      </c>
      <c r="I320" s="83">
        <f t="shared" si="35"/>
        <v>-175000</v>
      </c>
      <c r="K320" s="109"/>
      <c r="L320" s="14"/>
      <c r="M320" s="12"/>
      <c r="O320" s="17"/>
      <c r="Q320" s="17"/>
    </row>
    <row r="321" spans="1:17" x14ac:dyDescent="0.35">
      <c r="A321" s="1">
        <f t="shared" si="34"/>
        <v>310</v>
      </c>
      <c r="B321" s="85">
        <v>1</v>
      </c>
      <c r="C321" s="95">
        <v>1221177706</v>
      </c>
      <c r="D321" s="85">
        <v>59910</v>
      </c>
      <c r="E321" s="25" t="s">
        <v>282</v>
      </c>
      <c r="F321" s="14"/>
      <c r="G321" s="83">
        <v>0</v>
      </c>
      <c r="H321" s="83">
        <v>-125000</v>
      </c>
      <c r="I321" s="83">
        <f t="shared" si="35"/>
        <v>-125000</v>
      </c>
      <c r="L321" s="14"/>
      <c r="M321" s="12"/>
      <c r="O321" s="17"/>
      <c r="Q321" s="17"/>
    </row>
    <row r="322" spans="1:17" x14ac:dyDescent="0.35">
      <c r="A322" s="1">
        <f t="shared" si="34"/>
        <v>311</v>
      </c>
      <c r="B322" s="85">
        <v>1</v>
      </c>
      <c r="C322" s="95">
        <v>4327511015</v>
      </c>
      <c r="D322" s="85">
        <v>56225</v>
      </c>
      <c r="E322" s="25" t="s">
        <v>283</v>
      </c>
      <c r="F322" s="14"/>
      <c r="G322" s="83">
        <v>0</v>
      </c>
      <c r="H322" s="83">
        <v>-190000</v>
      </c>
      <c r="I322" s="83">
        <f t="shared" si="35"/>
        <v>-190000</v>
      </c>
      <c r="L322" s="14"/>
      <c r="M322" s="12"/>
      <c r="O322" s="17"/>
      <c r="Q322" s="17"/>
    </row>
    <row r="323" spans="1:17" x14ac:dyDescent="0.35">
      <c r="A323" s="1">
        <f t="shared" si="34"/>
        <v>312</v>
      </c>
      <c r="B323" s="85">
        <v>1</v>
      </c>
      <c r="C323" s="131">
        <v>4321177740</v>
      </c>
      <c r="D323" s="85">
        <v>59910</v>
      </c>
      <c r="E323" s="25" t="s">
        <v>244</v>
      </c>
      <c r="F323" s="14"/>
      <c r="G323" s="83">
        <v>-1290000</v>
      </c>
      <c r="H323" s="83">
        <v>40000</v>
      </c>
      <c r="I323" s="83">
        <f t="shared" si="35"/>
        <v>-1250000</v>
      </c>
      <c r="L323" s="14"/>
      <c r="M323" s="12"/>
      <c r="O323" s="17"/>
      <c r="Q323" s="17"/>
    </row>
    <row r="324" spans="1:17" x14ac:dyDescent="0.35">
      <c r="A324" s="1">
        <f t="shared" si="34"/>
        <v>313</v>
      </c>
      <c r="B324" s="85">
        <v>1</v>
      </c>
      <c r="C324" s="131">
        <v>4321177725</v>
      </c>
      <c r="D324" s="85">
        <v>59910</v>
      </c>
      <c r="E324" s="25" t="s">
        <v>245</v>
      </c>
      <c r="F324" s="14"/>
      <c r="G324" s="83">
        <v>-1340037</v>
      </c>
      <c r="H324" s="83">
        <v>-40000</v>
      </c>
      <c r="I324" s="83">
        <f t="shared" si="35"/>
        <v>-1380037</v>
      </c>
      <c r="L324" s="14"/>
      <c r="M324" s="12"/>
      <c r="O324" s="17"/>
      <c r="Q324" s="17"/>
    </row>
    <row r="325" spans="1:17" x14ac:dyDescent="0.35">
      <c r="A325" s="1">
        <f t="shared" si="34"/>
        <v>314</v>
      </c>
      <c r="B325" s="85">
        <v>1</v>
      </c>
      <c r="C325" s="131">
        <v>4126013000</v>
      </c>
      <c r="D325" s="85">
        <v>56220</v>
      </c>
      <c r="E325" s="25" t="s">
        <v>284</v>
      </c>
      <c r="F325" s="14"/>
      <c r="G325" s="83">
        <v>0</v>
      </c>
      <c r="H325" s="29">
        <v>-75000</v>
      </c>
      <c r="I325" s="83">
        <f t="shared" si="35"/>
        <v>-75000</v>
      </c>
      <c r="L325" s="14"/>
      <c r="M325" s="12"/>
      <c r="O325" s="17"/>
      <c r="Q325" s="17"/>
    </row>
    <row r="326" spans="1:17" x14ac:dyDescent="0.35">
      <c r="A326" s="1">
        <f t="shared" si="34"/>
        <v>315</v>
      </c>
      <c r="B326" s="85">
        <v>1</v>
      </c>
      <c r="C326" s="131">
        <v>4126013000</v>
      </c>
      <c r="D326" s="85">
        <v>56225</v>
      </c>
      <c r="E326" s="25" t="s">
        <v>285</v>
      </c>
      <c r="F326" s="14"/>
      <c r="G326" s="83">
        <v>0</v>
      </c>
      <c r="H326" s="29">
        <v>-13500</v>
      </c>
      <c r="I326" s="83">
        <f t="shared" si="35"/>
        <v>-13500</v>
      </c>
      <c r="K326" s="110"/>
      <c r="L326" s="14"/>
      <c r="M326" s="12"/>
      <c r="O326" s="17"/>
      <c r="Q326" s="17"/>
    </row>
    <row r="327" spans="1:17" x14ac:dyDescent="0.35">
      <c r="A327" s="1">
        <f t="shared" si="34"/>
        <v>316</v>
      </c>
      <c r="B327" s="85">
        <v>1</v>
      </c>
      <c r="C327" s="95">
        <v>4121177702</v>
      </c>
      <c r="D327" s="85">
        <v>59910</v>
      </c>
      <c r="E327" s="25" t="s">
        <v>286</v>
      </c>
      <c r="F327" s="14"/>
      <c r="G327" s="83">
        <v>0</v>
      </c>
      <c r="H327" s="29">
        <v>-11500</v>
      </c>
      <c r="I327" s="83">
        <f t="shared" si="35"/>
        <v>-11500</v>
      </c>
      <c r="K327" s="102"/>
      <c r="L327" s="14"/>
      <c r="M327" s="12"/>
      <c r="O327" s="17"/>
      <c r="Q327" s="17"/>
    </row>
    <row r="328" spans="1:17" x14ac:dyDescent="0.35">
      <c r="A328" s="1">
        <f t="shared" si="34"/>
        <v>317</v>
      </c>
      <c r="B328" s="85">
        <v>1</v>
      </c>
      <c r="C328" s="95">
        <v>3121177704</v>
      </c>
      <c r="D328" s="85">
        <v>59910</v>
      </c>
      <c r="E328" s="25" t="s">
        <v>287</v>
      </c>
      <c r="F328" s="14"/>
      <c r="G328" s="83">
        <v>0</v>
      </c>
      <c r="H328" s="83">
        <v>-98500</v>
      </c>
      <c r="I328" s="83">
        <f t="shared" si="35"/>
        <v>-98500</v>
      </c>
      <c r="K328" s="102"/>
      <c r="L328" s="14"/>
      <c r="M328" s="12"/>
      <c r="O328" s="17"/>
      <c r="Q328" s="17"/>
    </row>
    <row r="329" spans="1:17" x14ac:dyDescent="0.35">
      <c r="A329" s="1">
        <f t="shared" si="34"/>
        <v>318</v>
      </c>
      <c r="B329" s="85">
        <v>1</v>
      </c>
      <c r="C329" s="95">
        <v>2421177735</v>
      </c>
      <c r="D329" s="85">
        <v>59910</v>
      </c>
      <c r="E329" s="25" t="s">
        <v>288</v>
      </c>
      <c r="F329" s="14"/>
      <c r="G329" s="83">
        <v>-110000</v>
      </c>
      <c r="H329" s="83">
        <v>110000</v>
      </c>
      <c r="I329" s="83">
        <f t="shared" si="35"/>
        <v>0</v>
      </c>
      <c r="L329" s="14"/>
      <c r="M329" s="12"/>
      <c r="O329" s="17"/>
      <c r="Q329" s="17"/>
    </row>
    <row r="330" spans="1:17" x14ac:dyDescent="0.35">
      <c r="A330" s="1">
        <f t="shared" si="34"/>
        <v>319</v>
      </c>
      <c r="B330" s="85">
        <v>1</v>
      </c>
      <c r="C330" s="95">
        <v>2221155551</v>
      </c>
      <c r="D330" s="85">
        <v>59910</v>
      </c>
      <c r="E330" s="25" t="s">
        <v>289</v>
      </c>
      <c r="F330" s="86"/>
      <c r="G330" s="83">
        <v>0</v>
      </c>
      <c r="H330" s="29">
        <v>-269622</v>
      </c>
      <c r="I330" s="29">
        <f t="shared" si="35"/>
        <v>-269622</v>
      </c>
      <c r="L330" s="14"/>
      <c r="M330" s="12"/>
      <c r="O330" s="17"/>
      <c r="Q330" s="17"/>
    </row>
    <row r="331" spans="1:17" x14ac:dyDescent="0.35">
      <c r="A331" s="1">
        <f t="shared" si="34"/>
        <v>320</v>
      </c>
      <c r="B331" s="85">
        <v>1</v>
      </c>
      <c r="C331" s="95">
        <v>1221155551</v>
      </c>
      <c r="D331" s="85">
        <v>59910</v>
      </c>
      <c r="E331" s="25" t="s">
        <v>280</v>
      </c>
      <c r="F331" s="86"/>
      <c r="G331" s="83">
        <v>-101803</v>
      </c>
      <c r="H331" s="29">
        <v>0</v>
      </c>
      <c r="I331" s="29">
        <f>G331+H331</f>
        <v>-101803</v>
      </c>
      <c r="L331" s="14"/>
      <c r="M331" s="12"/>
      <c r="O331" s="17"/>
      <c r="Q331" s="17"/>
    </row>
    <row r="332" spans="1:17" x14ac:dyDescent="0.35">
      <c r="A332" s="1">
        <f t="shared" si="34"/>
        <v>321</v>
      </c>
      <c r="B332" s="85">
        <v>1</v>
      </c>
      <c r="C332" s="95">
        <v>1221155551</v>
      </c>
      <c r="D332" s="85">
        <v>55745</v>
      </c>
      <c r="E332" s="25" t="s">
        <v>290</v>
      </c>
      <c r="F332" s="86"/>
      <c r="G332" s="83">
        <v>-104764</v>
      </c>
      <c r="H332" s="29">
        <f>104764-6946</f>
        <v>97818</v>
      </c>
      <c r="I332" s="29">
        <f t="shared" si="35"/>
        <v>-6946</v>
      </c>
      <c r="J332" s="105"/>
      <c r="L332" s="14"/>
      <c r="M332" s="12"/>
      <c r="O332" s="17"/>
      <c r="Q332" s="17"/>
    </row>
    <row r="333" spans="1:17" x14ac:dyDescent="0.35">
      <c r="A333" s="1">
        <f t="shared" si="34"/>
        <v>322</v>
      </c>
      <c r="B333" s="85">
        <v>1</v>
      </c>
      <c r="C333" s="95">
        <v>2321155551</v>
      </c>
      <c r="D333" s="85">
        <v>59910</v>
      </c>
      <c r="E333" s="25" t="s">
        <v>305</v>
      </c>
      <c r="F333" s="86"/>
      <c r="G333" s="83">
        <v>-267979</v>
      </c>
      <c r="H333" s="29">
        <v>-114431</v>
      </c>
      <c r="I333" s="29">
        <f t="shared" si="35"/>
        <v>-382410</v>
      </c>
      <c r="K333" s="102"/>
      <c r="L333" s="14"/>
      <c r="M333" s="12"/>
      <c r="O333" s="17"/>
      <c r="Q333" s="17"/>
    </row>
    <row r="334" spans="1:17" x14ac:dyDescent="0.35">
      <c r="A334" s="1">
        <f t="shared" si="34"/>
        <v>323</v>
      </c>
      <c r="B334" s="85">
        <v>1</v>
      </c>
      <c r="C334" s="95">
        <v>2321155551</v>
      </c>
      <c r="D334" s="85">
        <v>55745</v>
      </c>
      <c r="E334" s="25" t="s">
        <v>306</v>
      </c>
      <c r="F334" s="86"/>
      <c r="G334" s="83">
        <v>-243535</v>
      </c>
      <c r="H334" s="29">
        <v>0</v>
      </c>
      <c r="I334" s="29">
        <f t="shared" si="35"/>
        <v>-243535</v>
      </c>
      <c r="K334" s="102"/>
      <c r="L334" s="14"/>
      <c r="M334" s="12"/>
      <c r="O334" s="17"/>
      <c r="Q334" s="17"/>
    </row>
    <row r="335" spans="1:17" x14ac:dyDescent="0.35">
      <c r="A335" s="1">
        <f t="shared" si="34"/>
        <v>324</v>
      </c>
      <c r="B335" s="85">
        <v>1</v>
      </c>
      <c r="C335" s="95">
        <v>2421155551</v>
      </c>
      <c r="D335" s="85">
        <v>59910</v>
      </c>
      <c r="E335" s="25" t="s">
        <v>307</v>
      </c>
      <c r="F335" s="86"/>
      <c r="G335" s="83">
        <v>-509046</v>
      </c>
      <c r="H335" s="29">
        <f>509046-621910</f>
        <v>-112864</v>
      </c>
      <c r="I335" s="29">
        <f t="shared" si="35"/>
        <v>-621910</v>
      </c>
      <c r="L335" s="14"/>
      <c r="M335" s="12"/>
      <c r="O335" s="17"/>
      <c r="Q335" s="17"/>
    </row>
    <row r="336" spans="1:17" x14ac:dyDescent="0.35">
      <c r="A336" s="1">
        <f t="shared" si="34"/>
        <v>325</v>
      </c>
      <c r="B336" s="85">
        <v>1</v>
      </c>
      <c r="C336" s="95">
        <v>2421155551</v>
      </c>
      <c r="D336" s="85">
        <v>55745</v>
      </c>
      <c r="E336" s="25" t="s">
        <v>308</v>
      </c>
      <c r="F336" s="86"/>
      <c r="G336" s="83">
        <v>-509046</v>
      </c>
      <c r="H336" s="29">
        <v>509046</v>
      </c>
      <c r="I336" s="29">
        <f t="shared" si="35"/>
        <v>0</v>
      </c>
      <c r="L336" s="14"/>
      <c r="M336" s="12"/>
      <c r="O336" s="17"/>
      <c r="Q336" s="17"/>
    </row>
    <row r="337" spans="1:17" x14ac:dyDescent="0.35">
      <c r="A337" s="1">
        <f t="shared" si="34"/>
        <v>326</v>
      </c>
      <c r="B337" s="85">
        <v>1</v>
      </c>
      <c r="C337" s="95">
        <v>4321155551</v>
      </c>
      <c r="D337" s="85">
        <v>59910</v>
      </c>
      <c r="E337" s="25" t="s">
        <v>309</v>
      </c>
      <c r="F337" s="86"/>
      <c r="G337" s="83">
        <v>-6000</v>
      </c>
      <c r="H337" s="29">
        <v>-3000</v>
      </c>
      <c r="I337" s="29">
        <f t="shared" si="35"/>
        <v>-9000</v>
      </c>
      <c r="L337" s="14"/>
      <c r="M337" s="12"/>
      <c r="O337" s="17"/>
      <c r="Q337" s="17"/>
    </row>
    <row r="338" spans="1:17" x14ac:dyDescent="0.35">
      <c r="A338" s="1">
        <f t="shared" si="34"/>
        <v>327</v>
      </c>
      <c r="B338" s="85">
        <v>1</v>
      </c>
      <c r="C338" s="95">
        <v>1721155551</v>
      </c>
      <c r="D338" s="85">
        <v>59910</v>
      </c>
      <c r="E338" s="25" t="s">
        <v>310</v>
      </c>
      <c r="F338" s="14"/>
      <c r="G338" s="83">
        <v>0</v>
      </c>
      <c r="H338" s="83">
        <v>-1000000</v>
      </c>
      <c r="I338" s="83">
        <f t="shared" si="35"/>
        <v>-1000000</v>
      </c>
      <c r="L338" s="14"/>
      <c r="M338" s="12"/>
      <c r="O338" s="17"/>
      <c r="Q338" s="17"/>
    </row>
    <row r="339" spans="1:17" x14ac:dyDescent="0.35">
      <c r="A339" s="1">
        <f t="shared" si="34"/>
        <v>328</v>
      </c>
      <c r="B339" s="40"/>
      <c r="C339" s="25"/>
      <c r="D339" s="85"/>
      <c r="E339" s="25"/>
      <c r="F339" s="14"/>
      <c r="G339" s="83"/>
      <c r="H339" s="83"/>
      <c r="I339" s="83">
        <f t="shared" si="35"/>
        <v>0</v>
      </c>
      <c r="L339" s="14"/>
      <c r="M339" s="12"/>
      <c r="O339" s="17"/>
      <c r="Q339" s="17"/>
    </row>
    <row r="340" spans="1:17" x14ac:dyDescent="0.35">
      <c r="A340" s="1">
        <f t="shared" ref="A340" si="36">A339+1</f>
        <v>329</v>
      </c>
      <c r="B340" s="40"/>
      <c r="C340" s="25"/>
      <c r="D340" s="27"/>
      <c r="E340" s="25"/>
      <c r="F340" s="28" t="s">
        <v>41</v>
      </c>
      <c r="G340" s="89">
        <f>SUM(G318:G339)</f>
        <v>-8348121</v>
      </c>
      <c r="H340" s="89">
        <f>SUM(H318:H339)</f>
        <v>-2920188</v>
      </c>
      <c r="I340" s="89">
        <f>SUM(I318:I339)</f>
        <v>-11268309</v>
      </c>
      <c r="L340" s="25"/>
      <c r="M340" s="25"/>
      <c r="O340" s="30"/>
      <c r="Q340" s="30"/>
    </row>
    <row r="341" spans="1:17" x14ac:dyDescent="0.35">
      <c r="B341" s="27"/>
      <c r="C341" s="27"/>
      <c r="E341" s="33"/>
      <c r="G341" s="126"/>
      <c r="H341" s="126"/>
    </row>
    <row r="343" spans="1:17" x14ac:dyDescent="0.35">
      <c r="G343" s="102"/>
    </row>
  </sheetData>
  <sortState xmlns:xlrd2="http://schemas.microsoft.com/office/spreadsheetml/2017/richdata2" ref="B359:I372">
    <sortCondition ref="D359:D372"/>
  </sortState>
  <mergeCells count="9">
    <mergeCell ref="B18:H18"/>
    <mergeCell ref="B34:I34"/>
    <mergeCell ref="B38:D38"/>
    <mergeCell ref="B202:D202"/>
    <mergeCell ref="B315:D315"/>
    <mergeCell ref="B250:D250"/>
    <mergeCell ref="B245:I245"/>
    <mergeCell ref="B246:I246"/>
    <mergeCell ref="B19:H29"/>
  </mergeCells>
  <phoneticPr fontId="3" type="noConversion"/>
  <conditionalFormatting sqref="B19:H29">
    <cfRule type="cellIs" dxfId="8" priority="1" operator="equal">
      <formula>0</formula>
    </cfRule>
  </conditionalFormatting>
  <conditionalFormatting sqref="D4 D14">
    <cfRule type="cellIs" dxfId="7" priority="14" operator="equal">
      <formula>0</formula>
    </cfRule>
  </conditionalFormatting>
  <conditionalFormatting sqref="D6">
    <cfRule type="expression" priority="7">
      <formula>$D$6="(Choose CIB or Operating)"</formula>
    </cfRule>
    <cfRule type="cellIs" dxfId="6" priority="11" stopIfTrue="1" operator="equal">
      <formula>"(Choose CIB or Operating)"</formula>
    </cfRule>
  </conditionalFormatting>
  <conditionalFormatting sqref="D8">
    <cfRule type="cellIs" dxfId="5" priority="15" stopIfTrue="1" operator="equal">
      <formula>""</formula>
    </cfRule>
  </conditionalFormatting>
  <conditionalFormatting sqref="D10">
    <cfRule type="expression" dxfId="4" priority="8">
      <formula>$D$10="(Select Funding Source)"</formula>
    </cfRule>
    <cfRule type="cellIs" dxfId="3" priority="13" stopIfTrue="1" operator="equal">
      <formula>"(Select Funding Source)"</formula>
    </cfRule>
  </conditionalFormatting>
  <conditionalFormatting sqref="E6">
    <cfRule type="expression" priority="4">
      <formula>#REF!="(Select Department)"</formula>
    </cfRule>
    <cfRule type="cellIs" dxfId="2" priority="12" stopIfTrue="1" operator="equal">
      <formula>"(Select Department)"</formula>
    </cfRule>
  </conditionalFormatting>
  <conditionalFormatting sqref="E12:F12">
    <cfRule type="cellIs" dxfId="1" priority="3" stopIfTrue="1" operator="equal">
      <formula>"(Yes or No?)"</formula>
    </cfRule>
  </conditionalFormatting>
  <conditionalFormatting sqref="F6">
    <cfRule type="expression" priority="5">
      <formula>$F$6="(Choose General, Special or Capital)"</formula>
    </cfRule>
    <cfRule type="cellIs" dxfId="0" priority="10" stopIfTrue="1" operator="equal">
      <formula>"(Choose General, Special or Capital)"</formula>
    </cfRule>
  </conditionalFormatting>
  <dataValidations xWindow="120" yWindow="652" count="13">
    <dataValidation type="list" showInputMessage="1" showErrorMessage="1" promptTitle="General, Special or Capital Fund" prompt="Select from the drop down menu" sqref="F6" xr:uid="{00000000-0002-0000-0100-000000000000}">
      <formula1>Fund</formula1>
    </dataValidation>
    <dataValidation allowBlank="1" showInputMessage="1" showErrorMessage="1" promptTitle="Action Accomplished" prompt="Replace this text with a brief statement identifying the action the group of account codes below accomplishes. " sqref="B37 B201 B249 B314 B40 B44 B61 B75 B99 B118 B136 B149 B158 B171 B184 B193" xr:uid="{00000000-0002-0000-0100-000001000000}"/>
    <dataValidation allowBlank="1" showInputMessage="1" showErrorMessage="1" prompt="Enter total transaction cost here" sqref="I8" xr:uid="{00000000-0002-0000-0100-000002000000}"/>
    <dataValidation type="list" showInputMessage="1" showErrorMessage="1" promptTitle="Funding Source" prompt="Select funding source. If Other, please specify. " sqref="D10" xr:uid="{00000000-0002-0000-0100-000003000000}">
      <formula1>Funding_Source</formula1>
    </dataValidation>
    <dataValidation showInputMessage="1" showErrorMessage="1" sqref="F10:H11 E4:H4" xr:uid="{00000000-0002-0000-0100-000004000000}"/>
    <dataValidation allowBlank="1" showInputMessage="1" showErrorMessage="1" promptTitle="Legislative File ID Number" prompt="Enter File ID Number here. This is a unique number generated by the Legistar system. " sqref="D4" xr:uid="{00000000-0002-0000-0100-000005000000}"/>
    <dataValidation type="list" showInputMessage="1" showErrorMessage="1" promptTitle="Budget Affected" prompt="Select from the drop down menu" sqref="D6" xr:uid="{00000000-0002-0000-0100-000006000000}">
      <formula1>Budget</formula1>
    </dataValidation>
    <dataValidation allowBlank="1" showInputMessage="1" showErrorMessage="1" promptTitle="Summary Elements to Include" prompt="- Who, what, where, when of the action proposed_x000a_- Total budget for the accounting unit(s) or project(s) proposed to be changed_x000a_- Previous directives related to this issue_x000a_- How this action affects future budgets_x000a_- Other important program/change details" sqref="B19" xr:uid="{C9A4F702-D0B2-497F-9792-394CD82D0BAF}"/>
    <dataValidation allowBlank="1" showInputMessage="1" showErrorMessage="1" promptTitle="Transaction Amount" prompt="Enter total amount of transaction here" sqref="D8" xr:uid="{00000000-0002-0000-0100-000008000000}"/>
    <dataValidation allowBlank="1" showInputMessage="1" showErrorMessage="1" promptTitle="Charter or Code Citation" prompt="Enter Charter Citation here. For example:_x000a_  City Charter 10.7.1_x000a_       or _x000a_  Administrative Code 57.09_x000a__x000a_More information on charter citations can be found in the blue budget reference tabs." sqref="D14" xr:uid="{00000000-0002-0000-0100-000009000000}"/>
    <dataValidation type="list" allowBlank="1" showInputMessage="1" showErrorMessage="1" sqref="E12:F12" xr:uid="{00000000-0002-0000-0100-00000A000000}">
      <formula1>Appropriated?</formula1>
    </dataValidation>
    <dataValidation type="list" showInputMessage="1" showErrorMessage="1" promptTitle="Company" prompt="Select Company:_x000a_1. City_x000a_3. Library Agency_x000a_5. HRA_x000a_8. Water_x000a_9. RiverCentre" sqref="B41 B45:B58 B76:B96 B137:B146 B159:B168 B172:B181 B185:B190 B194 B293:B306 B62:B73 B100:B117 B119:B135 B148 B150:B155" xr:uid="{00000000-0002-0000-0100-00000B000000}">
      <formula1>Company</formula1>
    </dataValidation>
    <dataValidation type="list" showInputMessage="1" showErrorMessage="1" promptTitle="Department" prompt="Select from the drop down menu" sqref="E6" xr:uid="{00000000-0002-0000-0100-00000C000000}">
      <formula1>Departments</formula1>
    </dataValidation>
  </dataValidations>
  <printOptions horizontalCentered="1"/>
  <pageMargins left="0.5" right="0.5" top="1" bottom="1" header="0.5" footer="0.5"/>
  <pageSetup scale="61" fitToHeight="9" orientation="portrait" r:id="rId1"/>
  <headerFooter alignWithMargins="0"/>
  <ignoredErrors>
    <ignoredError sqref="C236 C237:C24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B3:G19"/>
  <sheetViews>
    <sheetView topLeftCell="A6" zoomScale="110" zoomScaleNormal="110" zoomScaleSheetLayoutView="55" workbookViewId="0">
      <selection activeCell="F16" sqref="F16"/>
    </sheetView>
  </sheetViews>
  <sheetFormatPr defaultRowHeight="15.5" x14ac:dyDescent="0.35"/>
  <cols>
    <col min="1" max="1" width="9" style="56"/>
    <col min="2" max="2" width="4.25" style="54" customWidth="1"/>
    <col min="3" max="3" width="58.08203125" style="53" customWidth="1"/>
    <col min="4" max="4" width="35.75" style="53" customWidth="1"/>
    <col min="5" max="5" width="39.58203125" style="56" customWidth="1"/>
    <col min="6" max="6" width="34" style="56" customWidth="1"/>
    <col min="7" max="7" width="58.08203125" style="50" customWidth="1"/>
    <col min="8" max="257" width="9" style="56"/>
    <col min="258" max="258" width="4.25" style="56" customWidth="1"/>
    <col min="259" max="259" width="58.08203125" style="56" customWidth="1"/>
    <col min="260" max="260" width="35.75" style="56" customWidth="1"/>
    <col min="261" max="261" width="39.58203125" style="56" customWidth="1"/>
    <col min="262" max="262" width="34" style="56" customWidth="1"/>
    <col min="263" max="263" width="58.08203125" style="56" customWidth="1"/>
    <col min="264" max="513" width="9" style="56"/>
    <col min="514" max="514" width="4.25" style="56" customWidth="1"/>
    <col min="515" max="515" width="58.08203125" style="56" customWidth="1"/>
    <col min="516" max="516" width="35.75" style="56" customWidth="1"/>
    <col min="517" max="517" width="39.58203125" style="56" customWidth="1"/>
    <col min="518" max="518" width="34" style="56" customWidth="1"/>
    <col min="519" max="519" width="58.08203125" style="56" customWidth="1"/>
    <col min="520" max="769" width="9" style="56"/>
    <col min="770" max="770" width="4.25" style="56" customWidth="1"/>
    <col min="771" max="771" width="58.08203125" style="56" customWidth="1"/>
    <col min="772" max="772" width="35.75" style="56" customWidth="1"/>
    <col min="773" max="773" width="39.58203125" style="56" customWidth="1"/>
    <col min="774" max="774" width="34" style="56" customWidth="1"/>
    <col min="775" max="775" width="58.08203125" style="56" customWidth="1"/>
    <col min="776" max="1025" width="9" style="56"/>
    <col min="1026" max="1026" width="4.25" style="56" customWidth="1"/>
    <col min="1027" max="1027" width="58.08203125" style="56" customWidth="1"/>
    <col min="1028" max="1028" width="35.75" style="56" customWidth="1"/>
    <col min="1029" max="1029" width="39.58203125" style="56" customWidth="1"/>
    <col min="1030" max="1030" width="34" style="56" customWidth="1"/>
    <col min="1031" max="1031" width="58.08203125" style="56" customWidth="1"/>
    <col min="1032" max="1281" width="9" style="56"/>
    <col min="1282" max="1282" width="4.25" style="56" customWidth="1"/>
    <col min="1283" max="1283" width="58.08203125" style="56" customWidth="1"/>
    <col min="1284" max="1284" width="35.75" style="56" customWidth="1"/>
    <col min="1285" max="1285" width="39.58203125" style="56" customWidth="1"/>
    <col min="1286" max="1286" width="34" style="56" customWidth="1"/>
    <col min="1287" max="1287" width="58.08203125" style="56" customWidth="1"/>
    <col min="1288" max="1537" width="9" style="56"/>
    <col min="1538" max="1538" width="4.25" style="56" customWidth="1"/>
    <col min="1539" max="1539" width="58.08203125" style="56" customWidth="1"/>
    <col min="1540" max="1540" width="35.75" style="56" customWidth="1"/>
    <col min="1541" max="1541" width="39.58203125" style="56" customWidth="1"/>
    <col min="1542" max="1542" width="34" style="56" customWidth="1"/>
    <col min="1543" max="1543" width="58.08203125" style="56" customWidth="1"/>
    <col min="1544" max="1793" width="9" style="56"/>
    <col min="1794" max="1794" width="4.25" style="56" customWidth="1"/>
    <col min="1795" max="1795" width="58.08203125" style="56" customWidth="1"/>
    <col min="1796" max="1796" width="35.75" style="56" customWidth="1"/>
    <col min="1797" max="1797" width="39.58203125" style="56" customWidth="1"/>
    <col min="1798" max="1798" width="34" style="56" customWidth="1"/>
    <col min="1799" max="1799" width="58.08203125" style="56" customWidth="1"/>
    <col min="1800" max="2049" width="9" style="56"/>
    <col min="2050" max="2050" width="4.25" style="56" customWidth="1"/>
    <col min="2051" max="2051" width="58.08203125" style="56" customWidth="1"/>
    <col min="2052" max="2052" width="35.75" style="56" customWidth="1"/>
    <col min="2053" max="2053" width="39.58203125" style="56" customWidth="1"/>
    <col min="2054" max="2054" width="34" style="56" customWidth="1"/>
    <col min="2055" max="2055" width="58.08203125" style="56" customWidth="1"/>
    <col min="2056" max="2305" width="9" style="56"/>
    <col min="2306" max="2306" width="4.25" style="56" customWidth="1"/>
    <col min="2307" max="2307" width="58.08203125" style="56" customWidth="1"/>
    <col min="2308" max="2308" width="35.75" style="56" customWidth="1"/>
    <col min="2309" max="2309" width="39.58203125" style="56" customWidth="1"/>
    <col min="2310" max="2310" width="34" style="56" customWidth="1"/>
    <col min="2311" max="2311" width="58.08203125" style="56" customWidth="1"/>
    <col min="2312" max="2561" width="9" style="56"/>
    <col min="2562" max="2562" width="4.25" style="56" customWidth="1"/>
    <col min="2563" max="2563" width="58.08203125" style="56" customWidth="1"/>
    <col min="2564" max="2564" width="35.75" style="56" customWidth="1"/>
    <col min="2565" max="2565" width="39.58203125" style="56" customWidth="1"/>
    <col min="2566" max="2566" width="34" style="56" customWidth="1"/>
    <col min="2567" max="2567" width="58.08203125" style="56" customWidth="1"/>
    <col min="2568" max="2817" width="9" style="56"/>
    <col min="2818" max="2818" width="4.25" style="56" customWidth="1"/>
    <col min="2819" max="2819" width="58.08203125" style="56" customWidth="1"/>
    <col min="2820" max="2820" width="35.75" style="56" customWidth="1"/>
    <col min="2821" max="2821" width="39.58203125" style="56" customWidth="1"/>
    <col min="2822" max="2822" width="34" style="56" customWidth="1"/>
    <col min="2823" max="2823" width="58.08203125" style="56" customWidth="1"/>
    <col min="2824" max="3073" width="9" style="56"/>
    <col min="3074" max="3074" width="4.25" style="56" customWidth="1"/>
    <col min="3075" max="3075" width="58.08203125" style="56" customWidth="1"/>
    <col min="3076" max="3076" width="35.75" style="56" customWidth="1"/>
    <col min="3077" max="3077" width="39.58203125" style="56" customWidth="1"/>
    <col min="3078" max="3078" width="34" style="56" customWidth="1"/>
    <col min="3079" max="3079" width="58.08203125" style="56" customWidth="1"/>
    <col min="3080" max="3329" width="9" style="56"/>
    <col min="3330" max="3330" width="4.25" style="56" customWidth="1"/>
    <col min="3331" max="3331" width="58.08203125" style="56" customWidth="1"/>
    <col min="3332" max="3332" width="35.75" style="56" customWidth="1"/>
    <col min="3333" max="3333" width="39.58203125" style="56" customWidth="1"/>
    <col min="3334" max="3334" width="34" style="56" customWidth="1"/>
    <col min="3335" max="3335" width="58.08203125" style="56" customWidth="1"/>
    <col min="3336" max="3585" width="9" style="56"/>
    <col min="3586" max="3586" width="4.25" style="56" customWidth="1"/>
    <col min="3587" max="3587" width="58.08203125" style="56" customWidth="1"/>
    <col min="3588" max="3588" width="35.75" style="56" customWidth="1"/>
    <col min="3589" max="3589" width="39.58203125" style="56" customWidth="1"/>
    <col min="3590" max="3590" width="34" style="56" customWidth="1"/>
    <col min="3591" max="3591" width="58.08203125" style="56" customWidth="1"/>
    <col min="3592" max="3841" width="9" style="56"/>
    <col min="3842" max="3842" width="4.25" style="56" customWidth="1"/>
    <col min="3843" max="3843" width="58.08203125" style="56" customWidth="1"/>
    <col min="3844" max="3844" width="35.75" style="56" customWidth="1"/>
    <col min="3845" max="3845" width="39.58203125" style="56" customWidth="1"/>
    <col min="3846" max="3846" width="34" style="56" customWidth="1"/>
    <col min="3847" max="3847" width="58.08203125" style="56" customWidth="1"/>
    <col min="3848" max="4097" width="9" style="56"/>
    <col min="4098" max="4098" width="4.25" style="56" customWidth="1"/>
    <col min="4099" max="4099" width="58.08203125" style="56" customWidth="1"/>
    <col min="4100" max="4100" width="35.75" style="56" customWidth="1"/>
    <col min="4101" max="4101" width="39.58203125" style="56" customWidth="1"/>
    <col min="4102" max="4102" width="34" style="56" customWidth="1"/>
    <col min="4103" max="4103" width="58.08203125" style="56" customWidth="1"/>
    <col min="4104" max="4353" width="9" style="56"/>
    <col min="4354" max="4354" width="4.25" style="56" customWidth="1"/>
    <col min="4355" max="4355" width="58.08203125" style="56" customWidth="1"/>
    <col min="4356" max="4356" width="35.75" style="56" customWidth="1"/>
    <col min="4357" max="4357" width="39.58203125" style="56" customWidth="1"/>
    <col min="4358" max="4358" width="34" style="56" customWidth="1"/>
    <col min="4359" max="4359" width="58.08203125" style="56" customWidth="1"/>
    <col min="4360" max="4609" width="9" style="56"/>
    <col min="4610" max="4610" width="4.25" style="56" customWidth="1"/>
    <col min="4611" max="4611" width="58.08203125" style="56" customWidth="1"/>
    <col min="4612" max="4612" width="35.75" style="56" customWidth="1"/>
    <col min="4613" max="4613" width="39.58203125" style="56" customWidth="1"/>
    <col min="4614" max="4614" width="34" style="56" customWidth="1"/>
    <col min="4615" max="4615" width="58.08203125" style="56" customWidth="1"/>
    <col min="4616" max="4865" width="9" style="56"/>
    <col min="4866" max="4866" width="4.25" style="56" customWidth="1"/>
    <col min="4867" max="4867" width="58.08203125" style="56" customWidth="1"/>
    <col min="4868" max="4868" width="35.75" style="56" customWidth="1"/>
    <col min="4869" max="4869" width="39.58203125" style="56" customWidth="1"/>
    <col min="4870" max="4870" width="34" style="56" customWidth="1"/>
    <col min="4871" max="4871" width="58.08203125" style="56" customWidth="1"/>
    <col min="4872" max="5121" width="9" style="56"/>
    <col min="5122" max="5122" width="4.25" style="56" customWidth="1"/>
    <col min="5123" max="5123" width="58.08203125" style="56" customWidth="1"/>
    <col min="5124" max="5124" width="35.75" style="56" customWidth="1"/>
    <col min="5125" max="5125" width="39.58203125" style="56" customWidth="1"/>
    <col min="5126" max="5126" width="34" style="56" customWidth="1"/>
    <col min="5127" max="5127" width="58.08203125" style="56" customWidth="1"/>
    <col min="5128" max="5377" width="9" style="56"/>
    <col min="5378" max="5378" width="4.25" style="56" customWidth="1"/>
    <col min="5379" max="5379" width="58.08203125" style="56" customWidth="1"/>
    <col min="5380" max="5380" width="35.75" style="56" customWidth="1"/>
    <col min="5381" max="5381" width="39.58203125" style="56" customWidth="1"/>
    <col min="5382" max="5382" width="34" style="56" customWidth="1"/>
    <col min="5383" max="5383" width="58.08203125" style="56" customWidth="1"/>
    <col min="5384" max="5633" width="9" style="56"/>
    <col min="5634" max="5634" width="4.25" style="56" customWidth="1"/>
    <col min="5635" max="5635" width="58.08203125" style="56" customWidth="1"/>
    <col min="5636" max="5636" width="35.75" style="56" customWidth="1"/>
    <col min="5637" max="5637" width="39.58203125" style="56" customWidth="1"/>
    <col min="5638" max="5638" width="34" style="56" customWidth="1"/>
    <col min="5639" max="5639" width="58.08203125" style="56" customWidth="1"/>
    <col min="5640" max="5889" width="9" style="56"/>
    <col min="5890" max="5890" width="4.25" style="56" customWidth="1"/>
    <col min="5891" max="5891" width="58.08203125" style="56" customWidth="1"/>
    <col min="5892" max="5892" width="35.75" style="56" customWidth="1"/>
    <col min="5893" max="5893" width="39.58203125" style="56" customWidth="1"/>
    <col min="5894" max="5894" width="34" style="56" customWidth="1"/>
    <col min="5895" max="5895" width="58.08203125" style="56" customWidth="1"/>
    <col min="5896" max="6145" width="9" style="56"/>
    <col min="6146" max="6146" width="4.25" style="56" customWidth="1"/>
    <col min="6147" max="6147" width="58.08203125" style="56" customWidth="1"/>
    <col min="6148" max="6148" width="35.75" style="56" customWidth="1"/>
    <col min="6149" max="6149" width="39.58203125" style="56" customWidth="1"/>
    <col min="6150" max="6150" width="34" style="56" customWidth="1"/>
    <col min="6151" max="6151" width="58.08203125" style="56" customWidth="1"/>
    <col min="6152" max="6401" width="9" style="56"/>
    <col min="6402" max="6402" width="4.25" style="56" customWidth="1"/>
    <col min="6403" max="6403" width="58.08203125" style="56" customWidth="1"/>
    <col min="6404" max="6404" width="35.75" style="56" customWidth="1"/>
    <col min="6405" max="6405" width="39.58203125" style="56" customWidth="1"/>
    <col min="6406" max="6406" width="34" style="56" customWidth="1"/>
    <col min="6407" max="6407" width="58.08203125" style="56" customWidth="1"/>
    <col min="6408" max="6657" width="9" style="56"/>
    <col min="6658" max="6658" width="4.25" style="56" customWidth="1"/>
    <col min="6659" max="6659" width="58.08203125" style="56" customWidth="1"/>
    <col min="6660" max="6660" width="35.75" style="56" customWidth="1"/>
    <col min="6661" max="6661" width="39.58203125" style="56" customWidth="1"/>
    <col min="6662" max="6662" width="34" style="56" customWidth="1"/>
    <col min="6663" max="6663" width="58.08203125" style="56" customWidth="1"/>
    <col min="6664" max="6913" width="9" style="56"/>
    <col min="6914" max="6914" width="4.25" style="56" customWidth="1"/>
    <col min="6915" max="6915" width="58.08203125" style="56" customWidth="1"/>
    <col min="6916" max="6916" width="35.75" style="56" customWidth="1"/>
    <col min="6917" max="6917" width="39.58203125" style="56" customWidth="1"/>
    <col min="6918" max="6918" width="34" style="56" customWidth="1"/>
    <col min="6919" max="6919" width="58.08203125" style="56" customWidth="1"/>
    <col min="6920" max="7169" width="9" style="56"/>
    <col min="7170" max="7170" width="4.25" style="56" customWidth="1"/>
    <col min="7171" max="7171" width="58.08203125" style="56" customWidth="1"/>
    <col min="7172" max="7172" width="35.75" style="56" customWidth="1"/>
    <col min="7173" max="7173" width="39.58203125" style="56" customWidth="1"/>
    <col min="7174" max="7174" width="34" style="56" customWidth="1"/>
    <col min="7175" max="7175" width="58.08203125" style="56" customWidth="1"/>
    <col min="7176" max="7425" width="9" style="56"/>
    <col min="7426" max="7426" width="4.25" style="56" customWidth="1"/>
    <col min="7427" max="7427" width="58.08203125" style="56" customWidth="1"/>
    <col min="7428" max="7428" width="35.75" style="56" customWidth="1"/>
    <col min="7429" max="7429" width="39.58203125" style="56" customWidth="1"/>
    <col min="7430" max="7430" width="34" style="56" customWidth="1"/>
    <col min="7431" max="7431" width="58.08203125" style="56" customWidth="1"/>
    <col min="7432" max="7681" width="9" style="56"/>
    <col min="7682" max="7682" width="4.25" style="56" customWidth="1"/>
    <col min="7683" max="7683" width="58.08203125" style="56" customWidth="1"/>
    <col min="7684" max="7684" width="35.75" style="56" customWidth="1"/>
    <col min="7685" max="7685" width="39.58203125" style="56" customWidth="1"/>
    <col min="7686" max="7686" width="34" style="56" customWidth="1"/>
    <col min="7687" max="7687" width="58.08203125" style="56" customWidth="1"/>
    <col min="7688" max="7937" width="9" style="56"/>
    <col min="7938" max="7938" width="4.25" style="56" customWidth="1"/>
    <col min="7939" max="7939" width="58.08203125" style="56" customWidth="1"/>
    <col min="7940" max="7940" width="35.75" style="56" customWidth="1"/>
    <col min="7941" max="7941" width="39.58203125" style="56" customWidth="1"/>
    <col min="7942" max="7942" width="34" style="56" customWidth="1"/>
    <col min="7943" max="7943" width="58.08203125" style="56" customWidth="1"/>
    <col min="7944" max="8193" width="9" style="56"/>
    <col min="8194" max="8194" width="4.25" style="56" customWidth="1"/>
    <col min="8195" max="8195" width="58.08203125" style="56" customWidth="1"/>
    <col min="8196" max="8196" width="35.75" style="56" customWidth="1"/>
    <col min="8197" max="8197" width="39.58203125" style="56" customWidth="1"/>
    <col min="8198" max="8198" width="34" style="56" customWidth="1"/>
    <col min="8199" max="8199" width="58.08203125" style="56" customWidth="1"/>
    <col min="8200" max="8449" width="9" style="56"/>
    <col min="8450" max="8450" width="4.25" style="56" customWidth="1"/>
    <col min="8451" max="8451" width="58.08203125" style="56" customWidth="1"/>
    <col min="8452" max="8452" width="35.75" style="56" customWidth="1"/>
    <col min="8453" max="8453" width="39.58203125" style="56" customWidth="1"/>
    <col min="8454" max="8454" width="34" style="56" customWidth="1"/>
    <col min="8455" max="8455" width="58.08203125" style="56" customWidth="1"/>
    <col min="8456" max="8705" width="9" style="56"/>
    <col min="8706" max="8706" width="4.25" style="56" customWidth="1"/>
    <col min="8707" max="8707" width="58.08203125" style="56" customWidth="1"/>
    <col min="8708" max="8708" width="35.75" style="56" customWidth="1"/>
    <col min="8709" max="8709" width="39.58203125" style="56" customWidth="1"/>
    <col min="8710" max="8710" width="34" style="56" customWidth="1"/>
    <col min="8711" max="8711" width="58.08203125" style="56" customWidth="1"/>
    <col min="8712" max="8961" width="9" style="56"/>
    <col min="8962" max="8962" width="4.25" style="56" customWidth="1"/>
    <col min="8963" max="8963" width="58.08203125" style="56" customWidth="1"/>
    <col min="8964" max="8964" width="35.75" style="56" customWidth="1"/>
    <col min="8965" max="8965" width="39.58203125" style="56" customWidth="1"/>
    <col min="8966" max="8966" width="34" style="56" customWidth="1"/>
    <col min="8967" max="8967" width="58.08203125" style="56" customWidth="1"/>
    <col min="8968" max="9217" width="9" style="56"/>
    <col min="9218" max="9218" width="4.25" style="56" customWidth="1"/>
    <col min="9219" max="9219" width="58.08203125" style="56" customWidth="1"/>
    <col min="9220" max="9220" width="35.75" style="56" customWidth="1"/>
    <col min="9221" max="9221" width="39.58203125" style="56" customWidth="1"/>
    <col min="9222" max="9222" width="34" style="56" customWidth="1"/>
    <col min="9223" max="9223" width="58.08203125" style="56" customWidth="1"/>
    <col min="9224" max="9473" width="9" style="56"/>
    <col min="9474" max="9474" width="4.25" style="56" customWidth="1"/>
    <col min="9475" max="9475" width="58.08203125" style="56" customWidth="1"/>
    <col min="9476" max="9476" width="35.75" style="56" customWidth="1"/>
    <col min="9477" max="9477" width="39.58203125" style="56" customWidth="1"/>
    <col min="9478" max="9478" width="34" style="56" customWidth="1"/>
    <col min="9479" max="9479" width="58.08203125" style="56" customWidth="1"/>
    <col min="9480" max="9729" width="9" style="56"/>
    <col min="9730" max="9730" width="4.25" style="56" customWidth="1"/>
    <col min="9731" max="9731" width="58.08203125" style="56" customWidth="1"/>
    <col min="9732" max="9732" width="35.75" style="56" customWidth="1"/>
    <col min="9733" max="9733" width="39.58203125" style="56" customWidth="1"/>
    <col min="9734" max="9734" width="34" style="56" customWidth="1"/>
    <col min="9735" max="9735" width="58.08203125" style="56" customWidth="1"/>
    <col min="9736" max="9985" width="9" style="56"/>
    <col min="9986" max="9986" width="4.25" style="56" customWidth="1"/>
    <col min="9987" max="9987" width="58.08203125" style="56" customWidth="1"/>
    <col min="9988" max="9988" width="35.75" style="56" customWidth="1"/>
    <col min="9989" max="9989" width="39.58203125" style="56" customWidth="1"/>
    <col min="9990" max="9990" width="34" style="56" customWidth="1"/>
    <col min="9991" max="9991" width="58.08203125" style="56" customWidth="1"/>
    <col min="9992" max="10241" width="9" style="56"/>
    <col min="10242" max="10242" width="4.25" style="56" customWidth="1"/>
    <col min="10243" max="10243" width="58.08203125" style="56" customWidth="1"/>
    <col min="10244" max="10244" width="35.75" style="56" customWidth="1"/>
    <col min="10245" max="10245" width="39.58203125" style="56" customWidth="1"/>
    <col min="10246" max="10246" width="34" style="56" customWidth="1"/>
    <col min="10247" max="10247" width="58.08203125" style="56" customWidth="1"/>
    <col min="10248" max="10497" width="9" style="56"/>
    <col min="10498" max="10498" width="4.25" style="56" customWidth="1"/>
    <col min="10499" max="10499" width="58.08203125" style="56" customWidth="1"/>
    <col min="10500" max="10500" width="35.75" style="56" customWidth="1"/>
    <col min="10501" max="10501" width="39.58203125" style="56" customWidth="1"/>
    <col min="10502" max="10502" width="34" style="56" customWidth="1"/>
    <col min="10503" max="10503" width="58.08203125" style="56" customWidth="1"/>
    <col min="10504" max="10753" width="9" style="56"/>
    <col min="10754" max="10754" width="4.25" style="56" customWidth="1"/>
    <col min="10755" max="10755" width="58.08203125" style="56" customWidth="1"/>
    <col min="10756" max="10756" width="35.75" style="56" customWidth="1"/>
    <col min="10757" max="10757" width="39.58203125" style="56" customWidth="1"/>
    <col min="10758" max="10758" width="34" style="56" customWidth="1"/>
    <col min="10759" max="10759" width="58.08203125" style="56" customWidth="1"/>
    <col min="10760" max="11009" width="9" style="56"/>
    <col min="11010" max="11010" width="4.25" style="56" customWidth="1"/>
    <col min="11011" max="11011" width="58.08203125" style="56" customWidth="1"/>
    <col min="11012" max="11012" width="35.75" style="56" customWidth="1"/>
    <col min="11013" max="11013" width="39.58203125" style="56" customWidth="1"/>
    <col min="11014" max="11014" width="34" style="56" customWidth="1"/>
    <col min="11015" max="11015" width="58.08203125" style="56" customWidth="1"/>
    <col min="11016" max="11265" width="9" style="56"/>
    <col min="11266" max="11266" width="4.25" style="56" customWidth="1"/>
    <col min="11267" max="11267" width="58.08203125" style="56" customWidth="1"/>
    <col min="11268" max="11268" width="35.75" style="56" customWidth="1"/>
    <col min="11269" max="11269" width="39.58203125" style="56" customWidth="1"/>
    <col min="11270" max="11270" width="34" style="56" customWidth="1"/>
    <col min="11271" max="11271" width="58.08203125" style="56" customWidth="1"/>
    <col min="11272" max="11521" width="9" style="56"/>
    <col min="11522" max="11522" width="4.25" style="56" customWidth="1"/>
    <col min="11523" max="11523" width="58.08203125" style="56" customWidth="1"/>
    <col min="11524" max="11524" width="35.75" style="56" customWidth="1"/>
    <col min="11525" max="11525" width="39.58203125" style="56" customWidth="1"/>
    <col min="11526" max="11526" width="34" style="56" customWidth="1"/>
    <col min="11527" max="11527" width="58.08203125" style="56" customWidth="1"/>
    <col min="11528" max="11777" width="9" style="56"/>
    <col min="11778" max="11778" width="4.25" style="56" customWidth="1"/>
    <col min="11779" max="11779" width="58.08203125" style="56" customWidth="1"/>
    <col min="11780" max="11780" width="35.75" style="56" customWidth="1"/>
    <col min="11781" max="11781" width="39.58203125" style="56" customWidth="1"/>
    <col min="11782" max="11782" width="34" style="56" customWidth="1"/>
    <col min="11783" max="11783" width="58.08203125" style="56" customWidth="1"/>
    <col min="11784" max="12033" width="9" style="56"/>
    <col min="12034" max="12034" width="4.25" style="56" customWidth="1"/>
    <col min="12035" max="12035" width="58.08203125" style="56" customWidth="1"/>
    <col min="12036" max="12036" width="35.75" style="56" customWidth="1"/>
    <col min="12037" max="12037" width="39.58203125" style="56" customWidth="1"/>
    <col min="12038" max="12038" width="34" style="56" customWidth="1"/>
    <col min="12039" max="12039" width="58.08203125" style="56" customWidth="1"/>
    <col min="12040" max="12289" width="9" style="56"/>
    <col min="12290" max="12290" width="4.25" style="56" customWidth="1"/>
    <col min="12291" max="12291" width="58.08203125" style="56" customWidth="1"/>
    <col min="12292" max="12292" width="35.75" style="56" customWidth="1"/>
    <col min="12293" max="12293" width="39.58203125" style="56" customWidth="1"/>
    <col min="12294" max="12294" width="34" style="56" customWidth="1"/>
    <col min="12295" max="12295" width="58.08203125" style="56" customWidth="1"/>
    <col min="12296" max="12545" width="9" style="56"/>
    <col min="12546" max="12546" width="4.25" style="56" customWidth="1"/>
    <col min="12547" max="12547" width="58.08203125" style="56" customWidth="1"/>
    <col min="12548" max="12548" width="35.75" style="56" customWidth="1"/>
    <col min="12549" max="12549" width="39.58203125" style="56" customWidth="1"/>
    <col min="12550" max="12550" width="34" style="56" customWidth="1"/>
    <col min="12551" max="12551" width="58.08203125" style="56" customWidth="1"/>
    <col min="12552" max="12801" width="9" style="56"/>
    <col min="12802" max="12802" width="4.25" style="56" customWidth="1"/>
    <col min="12803" max="12803" width="58.08203125" style="56" customWidth="1"/>
    <col min="12804" max="12804" width="35.75" style="56" customWidth="1"/>
    <col min="12805" max="12805" width="39.58203125" style="56" customWidth="1"/>
    <col min="12806" max="12806" width="34" style="56" customWidth="1"/>
    <col min="12807" max="12807" width="58.08203125" style="56" customWidth="1"/>
    <col min="12808" max="13057" width="9" style="56"/>
    <col min="13058" max="13058" width="4.25" style="56" customWidth="1"/>
    <col min="13059" max="13059" width="58.08203125" style="56" customWidth="1"/>
    <col min="13060" max="13060" width="35.75" style="56" customWidth="1"/>
    <col min="13061" max="13061" width="39.58203125" style="56" customWidth="1"/>
    <col min="13062" max="13062" width="34" style="56" customWidth="1"/>
    <col min="13063" max="13063" width="58.08203125" style="56" customWidth="1"/>
    <col min="13064" max="13313" width="9" style="56"/>
    <col min="13314" max="13314" width="4.25" style="56" customWidth="1"/>
    <col min="13315" max="13315" width="58.08203125" style="56" customWidth="1"/>
    <col min="13316" max="13316" width="35.75" style="56" customWidth="1"/>
    <col min="13317" max="13317" width="39.58203125" style="56" customWidth="1"/>
    <col min="13318" max="13318" width="34" style="56" customWidth="1"/>
    <col min="13319" max="13319" width="58.08203125" style="56" customWidth="1"/>
    <col min="13320" max="13569" width="9" style="56"/>
    <col min="13570" max="13570" width="4.25" style="56" customWidth="1"/>
    <col min="13571" max="13571" width="58.08203125" style="56" customWidth="1"/>
    <col min="13572" max="13572" width="35.75" style="56" customWidth="1"/>
    <col min="13573" max="13573" width="39.58203125" style="56" customWidth="1"/>
    <col min="13574" max="13574" width="34" style="56" customWidth="1"/>
    <col min="13575" max="13575" width="58.08203125" style="56" customWidth="1"/>
    <col min="13576" max="13825" width="9" style="56"/>
    <col min="13826" max="13826" width="4.25" style="56" customWidth="1"/>
    <col min="13827" max="13827" width="58.08203125" style="56" customWidth="1"/>
    <col min="13828" max="13828" width="35.75" style="56" customWidth="1"/>
    <col min="13829" max="13829" width="39.58203125" style="56" customWidth="1"/>
    <col min="13830" max="13830" width="34" style="56" customWidth="1"/>
    <col min="13831" max="13831" width="58.08203125" style="56" customWidth="1"/>
    <col min="13832" max="14081" width="9" style="56"/>
    <col min="14082" max="14082" width="4.25" style="56" customWidth="1"/>
    <col min="14083" max="14083" width="58.08203125" style="56" customWidth="1"/>
    <col min="14084" max="14084" width="35.75" style="56" customWidth="1"/>
    <col min="14085" max="14085" width="39.58203125" style="56" customWidth="1"/>
    <col min="14086" max="14086" width="34" style="56" customWidth="1"/>
    <col min="14087" max="14087" width="58.08203125" style="56" customWidth="1"/>
    <col min="14088" max="14337" width="9" style="56"/>
    <col min="14338" max="14338" width="4.25" style="56" customWidth="1"/>
    <col min="14339" max="14339" width="58.08203125" style="56" customWidth="1"/>
    <col min="14340" max="14340" width="35.75" style="56" customWidth="1"/>
    <col min="14341" max="14341" width="39.58203125" style="56" customWidth="1"/>
    <col min="14342" max="14342" width="34" style="56" customWidth="1"/>
    <col min="14343" max="14343" width="58.08203125" style="56" customWidth="1"/>
    <col min="14344" max="14593" width="9" style="56"/>
    <col min="14594" max="14594" width="4.25" style="56" customWidth="1"/>
    <col min="14595" max="14595" width="58.08203125" style="56" customWidth="1"/>
    <col min="14596" max="14596" width="35.75" style="56" customWidth="1"/>
    <col min="14597" max="14597" width="39.58203125" style="56" customWidth="1"/>
    <col min="14598" max="14598" width="34" style="56" customWidth="1"/>
    <col min="14599" max="14599" width="58.08203125" style="56" customWidth="1"/>
    <col min="14600" max="14849" width="9" style="56"/>
    <col min="14850" max="14850" width="4.25" style="56" customWidth="1"/>
    <col min="14851" max="14851" width="58.08203125" style="56" customWidth="1"/>
    <col min="14852" max="14852" width="35.75" style="56" customWidth="1"/>
    <col min="14853" max="14853" width="39.58203125" style="56" customWidth="1"/>
    <col min="14854" max="14854" width="34" style="56" customWidth="1"/>
    <col min="14855" max="14855" width="58.08203125" style="56" customWidth="1"/>
    <col min="14856" max="15105" width="9" style="56"/>
    <col min="15106" max="15106" width="4.25" style="56" customWidth="1"/>
    <col min="15107" max="15107" width="58.08203125" style="56" customWidth="1"/>
    <col min="15108" max="15108" width="35.75" style="56" customWidth="1"/>
    <col min="15109" max="15109" width="39.58203125" style="56" customWidth="1"/>
    <col min="15110" max="15110" width="34" style="56" customWidth="1"/>
    <col min="15111" max="15111" width="58.08203125" style="56" customWidth="1"/>
    <col min="15112" max="15361" width="9" style="56"/>
    <col min="15362" max="15362" width="4.25" style="56" customWidth="1"/>
    <col min="15363" max="15363" width="58.08203125" style="56" customWidth="1"/>
    <col min="15364" max="15364" width="35.75" style="56" customWidth="1"/>
    <col min="15365" max="15365" width="39.58203125" style="56" customWidth="1"/>
    <col min="15366" max="15366" width="34" style="56" customWidth="1"/>
    <col min="15367" max="15367" width="58.08203125" style="56" customWidth="1"/>
    <col min="15368" max="15617" width="9" style="56"/>
    <col min="15618" max="15618" width="4.25" style="56" customWidth="1"/>
    <col min="15619" max="15619" width="58.08203125" style="56" customWidth="1"/>
    <col min="15620" max="15620" width="35.75" style="56" customWidth="1"/>
    <col min="15621" max="15621" width="39.58203125" style="56" customWidth="1"/>
    <col min="15622" max="15622" width="34" style="56" customWidth="1"/>
    <col min="15623" max="15623" width="58.08203125" style="56" customWidth="1"/>
    <col min="15624" max="15873" width="9" style="56"/>
    <col min="15874" max="15874" width="4.25" style="56" customWidth="1"/>
    <col min="15875" max="15875" width="58.08203125" style="56" customWidth="1"/>
    <col min="15876" max="15876" width="35.75" style="56" customWidth="1"/>
    <col min="15877" max="15877" width="39.58203125" style="56" customWidth="1"/>
    <col min="15878" max="15878" width="34" style="56" customWidth="1"/>
    <col min="15879" max="15879" width="58.08203125" style="56" customWidth="1"/>
    <col min="15880" max="16129" width="9" style="56"/>
    <col min="16130" max="16130" width="4.25" style="56" customWidth="1"/>
    <col min="16131" max="16131" width="58.08203125" style="56" customWidth="1"/>
    <col min="16132" max="16132" width="35.75" style="56" customWidth="1"/>
    <col min="16133" max="16133" width="39.58203125" style="56" customWidth="1"/>
    <col min="16134" max="16134" width="34" style="56" customWidth="1"/>
    <col min="16135" max="16135" width="58.08203125" style="56" customWidth="1"/>
    <col min="16136" max="16384" width="9" style="56"/>
  </cols>
  <sheetData>
    <row r="3" spans="2:7" s="53" customFormat="1" ht="17.5" x14ac:dyDescent="0.35">
      <c r="B3" s="50"/>
      <c r="C3" s="138" t="s">
        <v>112</v>
      </c>
      <c r="D3" s="138"/>
      <c r="E3" s="51"/>
      <c r="F3" s="52"/>
      <c r="G3" s="50"/>
    </row>
    <row r="4" spans="2:7" ht="24" customHeight="1" x14ac:dyDescent="0.35">
      <c r="C4" s="55">
        <v>41684</v>
      </c>
    </row>
    <row r="5" spans="2:7" s="53" customFormat="1" ht="45.75" customHeight="1" x14ac:dyDescent="0.35">
      <c r="B5" s="54"/>
      <c r="C5" s="57" t="s">
        <v>113</v>
      </c>
      <c r="D5" s="57" t="s">
        <v>114</v>
      </c>
      <c r="E5" s="57" t="s">
        <v>115</v>
      </c>
      <c r="F5" s="57" t="s">
        <v>116</v>
      </c>
      <c r="G5" s="57" t="s">
        <v>117</v>
      </c>
    </row>
    <row r="6" spans="2:7" ht="12" customHeight="1" x14ac:dyDescent="0.35"/>
    <row r="7" spans="2:7" ht="117.75" customHeight="1" x14ac:dyDescent="0.35">
      <c r="B7" s="54" t="s">
        <v>118</v>
      </c>
      <c r="C7" s="58" t="s">
        <v>119</v>
      </c>
      <c r="D7" s="59" t="s">
        <v>120</v>
      </c>
      <c r="E7" s="60" t="s">
        <v>121</v>
      </c>
      <c r="F7" s="61" t="s">
        <v>122</v>
      </c>
      <c r="G7" s="59" t="s">
        <v>123</v>
      </c>
    </row>
    <row r="8" spans="2:7" x14ac:dyDescent="0.35">
      <c r="B8" s="54" t="s">
        <v>124</v>
      </c>
      <c r="C8" s="62" t="s">
        <v>125</v>
      </c>
      <c r="D8" s="63"/>
      <c r="E8" s="64"/>
      <c r="F8" s="65"/>
    </row>
    <row r="9" spans="2:7" ht="135" customHeight="1" x14ac:dyDescent="0.35">
      <c r="C9" s="66" t="s">
        <v>126</v>
      </c>
      <c r="D9" s="63" t="s">
        <v>127</v>
      </c>
      <c r="E9" s="64" t="s">
        <v>128</v>
      </c>
      <c r="F9" s="65" t="s">
        <v>129</v>
      </c>
      <c r="G9" s="59" t="s">
        <v>123</v>
      </c>
    </row>
    <row r="10" spans="2:7" ht="120" customHeight="1" x14ac:dyDescent="0.35">
      <c r="C10" s="66" t="s">
        <v>130</v>
      </c>
      <c r="D10" s="66" t="s">
        <v>131</v>
      </c>
      <c r="E10" s="64" t="s">
        <v>132</v>
      </c>
      <c r="F10" s="65"/>
      <c r="G10" s="59" t="s">
        <v>133</v>
      </c>
    </row>
    <row r="11" spans="2:7" x14ac:dyDescent="0.35">
      <c r="B11" s="54" t="s">
        <v>134</v>
      </c>
      <c r="C11" s="58" t="s">
        <v>135</v>
      </c>
      <c r="D11" s="59"/>
      <c r="E11" s="59"/>
      <c r="F11" s="61"/>
      <c r="G11" s="59"/>
    </row>
    <row r="12" spans="2:7" ht="105" customHeight="1" x14ac:dyDescent="0.35">
      <c r="B12" s="67"/>
      <c r="C12" s="68" t="s">
        <v>136</v>
      </c>
      <c r="D12" s="59" t="s">
        <v>137</v>
      </c>
      <c r="E12" s="59" t="s">
        <v>138</v>
      </c>
      <c r="F12" s="61" t="s">
        <v>139</v>
      </c>
      <c r="G12" s="50" t="s">
        <v>133</v>
      </c>
    </row>
    <row r="13" spans="2:7" ht="106.5" customHeight="1" x14ac:dyDescent="0.35">
      <c r="B13" s="67"/>
      <c r="C13" s="68" t="s">
        <v>140</v>
      </c>
      <c r="D13" s="59" t="s">
        <v>141</v>
      </c>
      <c r="E13" s="60" t="s">
        <v>142</v>
      </c>
      <c r="F13" s="61" t="s">
        <v>139</v>
      </c>
      <c r="G13" s="59" t="s">
        <v>133</v>
      </c>
    </row>
    <row r="14" spans="2:7" x14ac:dyDescent="0.35">
      <c r="B14" s="54" t="s">
        <v>143</v>
      </c>
      <c r="C14" s="58" t="s">
        <v>144</v>
      </c>
      <c r="D14" s="59"/>
      <c r="E14" s="60"/>
      <c r="F14" s="61"/>
    </row>
    <row r="15" spans="2:7" ht="106.5" customHeight="1" x14ac:dyDescent="0.35">
      <c r="C15" s="59" t="s">
        <v>136</v>
      </c>
      <c r="D15" s="59" t="s">
        <v>141</v>
      </c>
      <c r="E15" s="60" t="s">
        <v>145</v>
      </c>
      <c r="F15" s="61" t="s">
        <v>139</v>
      </c>
      <c r="G15" s="59" t="s">
        <v>133</v>
      </c>
    </row>
    <row r="16" spans="2:7" ht="106.5" customHeight="1" x14ac:dyDescent="0.35">
      <c r="C16" s="59" t="s">
        <v>140</v>
      </c>
      <c r="D16" s="59" t="s">
        <v>141</v>
      </c>
      <c r="E16" s="60" t="s">
        <v>145</v>
      </c>
      <c r="F16" s="61" t="s">
        <v>139</v>
      </c>
      <c r="G16" s="59" t="s">
        <v>133</v>
      </c>
    </row>
    <row r="17" spans="2:7" ht="153.75" customHeight="1" x14ac:dyDescent="0.35">
      <c r="B17" s="54" t="s">
        <v>146</v>
      </c>
      <c r="C17" s="58" t="s">
        <v>147</v>
      </c>
      <c r="D17" s="59" t="s">
        <v>148</v>
      </c>
      <c r="E17" s="59" t="s">
        <v>149</v>
      </c>
      <c r="F17" s="61" t="s">
        <v>150</v>
      </c>
      <c r="G17" s="59" t="s">
        <v>151</v>
      </c>
    </row>
    <row r="18" spans="2:7" ht="146.25" customHeight="1" x14ac:dyDescent="0.35">
      <c r="B18" s="54" t="s">
        <v>152</v>
      </c>
      <c r="C18" s="58" t="s">
        <v>153</v>
      </c>
      <c r="D18" s="59" t="s">
        <v>154</v>
      </c>
      <c r="E18" s="69" t="s">
        <v>155</v>
      </c>
      <c r="F18" s="61" t="s">
        <v>156</v>
      </c>
      <c r="G18" s="59" t="s">
        <v>133</v>
      </c>
    </row>
    <row r="19" spans="2:7" ht="110.25" customHeight="1" x14ac:dyDescent="0.35">
      <c r="B19" s="54" t="s">
        <v>157</v>
      </c>
      <c r="C19" s="58" t="s">
        <v>158</v>
      </c>
      <c r="D19" s="59" t="s">
        <v>159</v>
      </c>
      <c r="E19" s="60" t="s">
        <v>160</v>
      </c>
      <c r="F19" s="61" t="s">
        <v>161</v>
      </c>
      <c r="G19" s="59" t="s">
        <v>133</v>
      </c>
    </row>
  </sheetData>
  <mergeCells count="1">
    <mergeCell ref="C3:D3"/>
  </mergeCells>
  <pageMargins left="0.75" right="0.75" top="1" bottom="1" header="0.5" footer="0.5"/>
  <pageSetup scale="56" fitToHeight="2" orientation="landscape" r:id="rId1"/>
  <headerFooter alignWithMargins="0"/>
  <rowBreaks count="1" manualBreakCount="1">
    <brk id="13" min="1"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B3:G18"/>
  <sheetViews>
    <sheetView zoomScale="55" zoomScaleNormal="55" zoomScaleSheetLayoutView="55" workbookViewId="0"/>
  </sheetViews>
  <sheetFormatPr defaultRowHeight="15.5" x14ac:dyDescent="0.35"/>
  <cols>
    <col min="1" max="1" width="9" style="56"/>
    <col min="2" max="2" width="4.25" style="54" customWidth="1"/>
    <col min="3" max="3" width="58.08203125" style="53" customWidth="1"/>
    <col min="4" max="4" width="50.5" style="53" customWidth="1"/>
    <col min="5" max="5" width="44.75" style="56" customWidth="1"/>
    <col min="6" max="6" width="36.75" style="56" customWidth="1"/>
    <col min="7" max="7" width="25.58203125" style="50" customWidth="1"/>
    <col min="8" max="257" width="9" style="56"/>
    <col min="258" max="258" width="4.25" style="56" customWidth="1"/>
    <col min="259" max="259" width="58.08203125" style="56" customWidth="1"/>
    <col min="260" max="260" width="50.5" style="56" customWidth="1"/>
    <col min="261" max="261" width="44.75" style="56" customWidth="1"/>
    <col min="262" max="262" width="36.75" style="56" customWidth="1"/>
    <col min="263" max="263" width="25.58203125" style="56" customWidth="1"/>
    <col min="264" max="513" width="9" style="56"/>
    <col min="514" max="514" width="4.25" style="56" customWidth="1"/>
    <col min="515" max="515" width="58.08203125" style="56" customWidth="1"/>
    <col min="516" max="516" width="50.5" style="56" customWidth="1"/>
    <col min="517" max="517" width="44.75" style="56" customWidth="1"/>
    <col min="518" max="518" width="36.75" style="56" customWidth="1"/>
    <col min="519" max="519" width="25.58203125" style="56" customWidth="1"/>
    <col min="520" max="769" width="9" style="56"/>
    <col min="770" max="770" width="4.25" style="56" customWidth="1"/>
    <col min="771" max="771" width="58.08203125" style="56" customWidth="1"/>
    <col min="772" max="772" width="50.5" style="56" customWidth="1"/>
    <col min="773" max="773" width="44.75" style="56" customWidth="1"/>
    <col min="774" max="774" width="36.75" style="56" customWidth="1"/>
    <col min="775" max="775" width="25.58203125" style="56" customWidth="1"/>
    <col min="776" max="1025" width="9" style="56"/>
    <col min="1026" max="1026" width="4.25" style="56" customWidth="1"/>
    <col min="1027" max="1027" width="58.08203125" style="56" customWidth="1"/>
    <col min="1028" max="1028" width="50.5" style="56" customWidth="1"/>
    <col min="1029" max="1029" width="44.75" style="56" customWidth="1"/>
    <col min="1030" max="1030" width="36.75" style="56" customWidth="1"/>
    <col min="1031" max="1031" width="25.58203125" style="56" customWidth="1"/>
    <col min="1032" max="1281" width="9" style="56"/>
    <col min="1282" max="1282" width="4.25" style="56" customWidth="1"/>
    <col min="1283" max="1283" width="58.08203125" style="56" customWidth="1"/>
    <col min="1284" max="1284" width="50.5" style="56" customWidth="1"/>
    <col min="1285" max="1285" width="44.75" style="56" customWidth="1"/>
    <col min="1286" max="1286" width="36.75" style="56" customWidth="1"/>
    <col min="1287" max="1287" width="25.58203125" style="56" customWidth="1"/>
    <col min="1288" max="1537" width="9" style="56"/>
    <col min="1538" max="1538" width="4.25" style="56" customWidth="1"/>
    <col min="1539" max="1539" width="58.08203125" style="56" customWidth="1"/>
    <col min="1540" max="1540" width="50.5" style="56" customWidth="1"/>
    <col min="1541" max="1541" width="44.75" style="56" customWidth="1"/>
    <col min="1542" max="1542" width="36.75" style="56" customWidth="1"/>
    <col min="1543" max="1543" width="25.58203125" style="56" customWidth="1"/>
    <col min="1544" max="1793" width="9" style="56"/>
    <col min="1794" max="1794" width="4.25" style="56" customWidth="1"/>
    <col min="1795" max="1795" width="58.08203125" style="56" customWidth="1"/>
    <col min="1796" max="1796" width="50.5" style="56" customWidth="1"/>
    <col min="1797" max="1797" width="44.75" style="56" customWidth="1"/>
    <col min="1798" max="1798" width="36.75" style="56" customWidth="1"/>
    <col min="1799" max="1799" width="25.58203125" style="56" customWidth="1"/>
    <col min="1800" max="2049" width="9" style="56"/>
    <col min="2050" max="2050" width="4.25" style="56" customWidth="1"/>
    <col min="2051" max="2051" width="58.08203125" style="56" customWidth="1"/>
    <col min="2052" max="2052" width="50.5" style="56" customWidth="1"/>
    <col min="2053" max="2053" width="44.75" style="56" customWidth="1"/>
    <col min="2054" max="2054" width="36.75" style="56" customWidth="1"/>
    <col min="2055" max="2055" width="25.58203125" style="56" customWidth="1"/>
    <col min="2056" max="2305" width="9" style="56"/>
    <col min="2306" max="2306" width="4.25" style="56" customWidth="1"/>
    <col min="2307" max="2307" width="58.08203125" style="56" customWidth="1"/>
    <col min="2308" max="2308" width="50.5" style="56" customWidth="1"/>
    <col min="2309" max="2309" width="44.75" style="56" customWidth="1"/>
    <col min="2310" max="2310" width="36.75" style="56" customWidth="1"/>
    <col min="2311" max="2311" width="25.58203125" style="56" customWidth="1"/>
    <col min="2312" max="2561" width="9" style="56"/>
    <col min="2562" max="2562" width="4.25" style="56" customWidth="1"/>
    <col min="2563" max="2563" width="58.08203125" style="56" customWidth="1"/>
    <col min="2564" max="2564" width="50.5" style="56" customWidth="1"/>
    <col min="2565" max="2565" width="44.75" style="56" customWidth="1"/>
    <col min="2566" max="2566" width="36.75" style="56" customWidth="1"/>
    <col min="2567" max="2567" width="25.58203125" style="56" customWidth="1"/>
    <col min="2568" max="2817" width="9" style="56"/>
    <col min="2818" max="2818" width="4.25" style="56" customWidth="1"/>
    <col min="2819" max="2819" width="58.08203125" style="56" customWidth="1"/>
    <col min="2820" max="2820" width="50.5" style="56" customWidth="1"/>
    <col min="2821" max="2821" width="44.75" style="56" customWidth="1"/>
    <col min="2822" max="2822" width="36.75" style="56" customWidth="1"/>
    <col min="2823" max="2823" width="25.58203125" style="56" customWidth="1"/>
    <col min="2824" max="3073" width="9" style="56"/>
    <col min="3074" max="3074" width="4.25" style="56" customWidth="1"/>
    <col min="3075" max="3075" width="58.08203125" style="56" customWidth="1"/>
    <col min="3076" max="3076" width="50.5" style="56" customWidth="1"/>
    <col min="3077" max="3077" width="44.75" style="56" customWidth="1"/>
    <col min="3078" max="3078" width="36.75" style="56" customWidth="1"/>
    <col min="3079" max="3079" width="25.58203125" style="56" customWidth="1"/>
    <col min="3080" max="3329" width="9" style="56"/>
    <col min="3330" max="3330" width="4.25" style="56" customWidth="1"/>
    <col min="3331" max="3331" width="58.08203125" style="56" customWidth="1"/>
    <col min="3332" max="3332" width="50.5" style="56" customWidth="1"/>
    <col min="3333" max="3333" width="44.75" style="56" customWidth="1"/>
    <col min="3334" max="3334" width="36.75" style="56" customWidth="1"/>
    <col min="3335" max="3335" width="25.58203125" style="56" customWidth="1"/>
    <col min="3336" max="3585" width="9" style="56"/>
    <col min="3586" max="3586" width="4.25" style="56" customWidth="1"/>
    <col min="3587" max="3587" width="58.08203125" style="56" customWidth="1"/>
    <col min="3588" max="3588" width="50.5" style="56" customWidth="1"/>
    <col min="3589" max="3589" width="44.75" style="56" customWidth="1"/>
    <col min="3590" max="3590" width="36.75" style="56" customWidth="1"/>
    <col min="3591" max="3591" width="25.58203125" style="56" customWidth="1"/>
    <col min="3592" max="3841" width="9" style="56"/>
    <col min="3842" max="3842" width="4.25" style="56" customWidth="1"/>
    <col min="3843" max="3843" width="58.08203125" style="56" customWidth="1"/>
    <col min="3844" max="3844" width="50.5" style="56" customWidth="1"/>
    <col min="3845" max="3845" width="44.75" style="56" customWidth="1"/>
    <col min="3846" max="3846" width="36.75" style="56" customWidth="1"/>
    <col min="3847" max="3847" width="25.58203125" style="56" customWidth="1"/>
    <col min="3848" max="4097" width="9" style="56"/>
    <col min="4098" max="4098" width="4.25" style="56" customWidth="1"/>
    <col min="4099" max="4099" width="58.08203125" style="56" customWidth="1"/>
    <col min="4100" max="4100" width="50.5" style="56" customWidth="1"/>
    <col min="4101" max="4101" width="44.75" style="56" customWidth="1"/>
    <col min="4102" max="4102" width="36.75" style="56" customWidth="1"/>
    <col min="4103" max="4103" width="25.58203125" style="56" customWidth="1"/>
    <col min="4104" max="4353" width="9" style="56"/>
    <col min="4354" max="4354" width="4.25" style="56" customWidth="1"/>
    <col min="4355" max="4355" width="58.08203125" style="56" customWidth="1"/>
    <col min="4356" max="4356" width="50.5" style="56" customWidth="1"/>
    <col min="4357" max="4357" width="44.75" style="56" customWidth="1"/>
    <col min="4358" max="4358" width="36.75" style="56" customWidth="1"/>
    <col min="4359" max="4359" width="25.58203125" style="56" customWidth="1"/>
    <col min="4360" max="4609" width="9" style="56"/>
    <col min="4610" max="4610" width="4.25" style="56" customWidth="1"/>
    <col min="4611" max="4611" width="58.08203125" style="56" customWidth="1"/>
    <col min="4612" max="4612" width="50.5" style="56" customWidth="1"/>
    <col min="4613" max="4613" width="44.75" style="56" customWidth="1"/>
    <col min="4614" max="4614" width="36.75" style="56" customWidth="1"/>
    <col min="4615" max="4615" width="25.58203125" style="56" customWidth="1"/>
    <col min="4616" max="4865" width="9" style="56"/>
    <col min="4866" max="4866" width="4.25" style="56" customWidth="1"/>
    <col min="4867" max="4867" width="58.08203125" style="56" customWidth="1"/>
    <col min="4868" max="4868" width="50.5" style="56" customWidth="1"/>
    <col min="4869" max="4869" width="44.75" style="56" customWidth="1"/>
    <col min="4870" max="4870" width="36.75" style="56" customWidth="1"/>
    <col min="4871" max="4871" width="25.58203125" style="56" customWidth="1"/>
    <col min="4872" max="5121" width="9" style="56"/>
    <col min="5122" max="5122" width="4.25" style="56" customWidth="1"/>
    <col min="5123" max="5123" width="58.08203125" style="56" customWidth="1"/>
    <col min="5124" max="5124" width="50.5" style="56" customWidth="1"/>
    <col min="5125" max="5125" width="44.75" style="56" customWidth="1"/>
    <col min="5126" max="5126" width="36.75" style="56" customWidth="1"/>
    <col min="5127" max="5127" width="25.58203125" style="56" customWidth="1"/>
    <col min="5128" max="5377" width="9" style="56"/>
    <col min="5378" max="5378" width="4.25" style="56" customWidth="1"/>
    <col min="5379" max="5379" width="58.08203125" style="56" customWidth="1"/>
    <col min="5380" max="5380" width="50.5" style="56" customWidth="1"/>
    <col min="5381" max="5381" width="44.75" style="56" customWidth="1"/>
    <col min="5382" max="5382" width="36.75" style="56" customWidth="1"/>
    <col min="5383" max="5383" width="25.58203125" style="56" customWidth="1"/>
    <col min="5384" max="5633" width="9" style="56"/>
    <col min="5634" max="5634" width="4.25" style="56" customWidth="1"/>
    <col min="5635" max="5635" width="58.08203125" style="56" customWidth="1"/>
    <col min="5636" max="5636" width="50.5" style="56" customWidth="1"/>
    <col min="5637" max="5637" width="44.75" style="56" customWidth="1"/>
    <col min="5638" max="5638" width="36.75" style="56" customWidth="1"/>
    <col min="5639" max="5639" width="25.58203125" style="56" customWidth="1"/>
    <col min="5640" max="5889" width="9" style="56"/>
    <col min="5890" max="5890" width="4.25" style="56" customWidth="1"/>
    <col min="5891" max="5891" width="58.08203125" style="56" customWidth="1"/>
    <col min="5892" max="5892" width="50.5" style="56" customWidth="1"/>
    <col min="5893" max="5893" width="44.75" style="56" customWidth="1"/>
    <col min="5894" max="5894" width="36.75" style="56" customWidth="1"/>
    <col min="5895" max="5895" width="25.58203125" style="56" customWidth="1"/>
    <col min="5896" max="6145" width="9" style="56"/>
    <col min="6146" max="6146" width="4.25" style="56" customWidth="1"/>
    <col min="6147" max="6147" width="58.08203125" style="56" customWidth="1"/>
    <col min="6148" max="6148" width="50.5" style="56" customWidth="1"/>
    <col min="6149" max="6149" width="44.75" style="56" customWidth="1"/>
    <col min="6150" max="6150" width="36.75" style="56" customWidth="1"/>
    <col min="6151" max="6151" width="25.58203125" style="56" customWidth="1"/>
    <col min="6152" max="6401" width="9" style="56"/>
    <col min="6402" max="6402" width="4.25" style="56" customWidth="1"/>
    <col min="6403" max="6403" width="58.08203125" style="56" customWidth="1"/>
    <col min="6404" max="6404" width="50.5" style="56" customWidth="1"/>
    <col min="6405" max="6405" width="44.75" style="56" customWidth="1"/>
    <col min="6406" max="6406" width="36.75" style="56" customWidth="1"/>
    <col min="6407" max="6407" width="25.58203125" style="56" customWidth="1"/>
    <col min="6408" max="6657" width="9" style="56"/>
    <col min="6658" max="6658" width="4.25" style="56" customWidth="1"/>
    <col min="6659" max="6659" width="58.08203125" style="56" customWidth="1"/>
    <col min="6660" max="6660" width="50.5" style="56" customWidth="1"/>
    <col min="6661" max="6661" width="44.75" style="56" customWidth="1"/>
    <col min="6662" max="6662" width="36.75" style="56" customWidth="1"/>
    <col min="6663" max="6663" width="25.58203125" style="56" customWidth="1"/>
    <col min="6664" max="6913" width="9" style="56"/>
    <col min="6914" max="6914" width="4.25" style="56" customWidth="1"/>
    <col min="6915" max="6915" width="58.08203125" style="56" customWidth="1"/>
    <col min="6916" max="6916" width="50.5" style="56" customWidth="1"/>
    <col min="6917" max="6917" width="44.75" style="56" customWidth="1"/>
    <col min="6918" max="6918" width="36.75" style="56" customWidth="1"/>
    <col min="6919" max="6919" width="25.58203125" style="56" customWidth="1"/>
    <col min="6920" max="7169" width="9" style="56"/>
    <col min="7170" max="7170" width="4.25" style="56" customWidth="1"/>
    <col min="7171" max="7171" width="58.08203125" style="56" customWidth="1"/>
    <col min="7172" max="7172" width="50.5" style="56" customWidth="1"/>
    <col min="7173" max="7173" width="44.75" style="56" customWidth="1"/>
    <col min="7174" max="7174" width="36.75" style="56" customWidth="1"/>
    <col min="7175" max="7175" width="25.58203125" style="56" customWidth="1"/>
    <col min="7176" max="7425" width="9" style="56"/>
    <col min="7426" max="7426" width="4.25" style="56" customWidth="1"/>
    <col min="7427" max="7427" width="58.08203125" style="56" customWidth="1"/>
    <col min="7428" max="7428" width="50.5" style="56" customWidth="1"/>
    <col min="7429" max="7429" width="44.75" style="56" customWidth="1"/>
    <col min="7430" max="7430" width="36.75" style="56" customWidth="1"/>
    <col min="7431" max="7431" width="25.58203125" style="56" customWidth="1"/>
    <col min="7432" max="7681" width="9" style="56"/>
    <col min="7682" max="7682" width="4.25" style="56" customWidth="1"/>
    <col min="7683" max="7683" width="58.08203125" style="56" customWidth="1"/>
    <col min="7684" max="7684" width="50.5" style="56" customWidth="1"/>
    <col min="7685" max="7685" width="44.75" style="56" customWidth="1"/>
    <col min="7686" max="7686" width="36.75" style="56" customWidth="1"/>
    <col min="7687" max="7687" width="25.58203125" style="56" customWidth="1"/>
    <col min="7688" max="7937" width="9" style="56"/>
    <col min="7938" max="7938" width="4.25" style="56" customWidth="1"/>
    <col min="7939" max="7939" width="58.08203125" style="56" customWidth="1"/>
    <col min="7940" max="7940" width="50.5" style="56" customWidth="1"/>
    <col min="7941" max="7941" width="44.75" style="56" customWidth="1"/>
    <col min="7942" max="7942" width="36.75" style="56" customWidth="1"/>
    <col min="7943" max="7943" width="25.58203125" style="56" customWidth="1"/>
    <col min="7944" max="8193" width="9" style="56"/>
    <col min="8194" max="8194" width="4.25" style="56" customWidth="1"/>
    <col min="8195" max="8195" width="58.08203125" style="56" customWidth="1"/>
    <col min="8196" max="8196" width="50.5" style="56" customWidth="1"/>
    <col min="8197" max="8197" width="44.75" style="56" customWidth="1"/>
    <col min="8198" max="8198" width="36.75" style="56" customWidth="1"/>
    <col min="8199" max="8199" width="25.58203125" style="56" customWidth="1"/>
    <col min="8200" max="8449" width="9" style="56"/>
    <col min="8450" max="8450" width="4.25" style="56" customWidth="1"/>
    <col min="8451" max="8451" width="58.08203125" style="56" customWidth="1"/>
    <col min="8452" max="8452" width="50.5" style="56" customWidth="1"/>
    <col min="8453" max="8453" width="44.75" style="56" customWidth="1"/>
    <col min="8454" max="8454" width="36.75" style="56" customWidth="1"/>
    <col min="8455" max="8455" width="25.58203125" style="56" customWidth="1"/>
    <col min="8456" max="8705" width="9" style="56"/>
    <col min="8706" max="8706" width="4.25" style="56" customWidth="1"/>
    <col min="8707" max="8707" width="58.08203125" style="56" customWidth="1"/>
    <col min="8708" max="8708" width="50.5" style="56" customWidth="1"/>
    <col min="8709" max="8709" width="44.75" style="56" customWidth="1"/>
    <col min="8710" max="8710" width="36.75" style="56" customWidth="1"/>
    <col min="8711" max="8711" width="25.58203125" style="56" customWidth="1"/>
    <col min="8712" max="8961" width="9" style="56"/>
    <col min="8962" max="8962" width="4.25" style="56" customWidth="1"/>
    <col min="8963" max="8963" width="58.08203125" style="56" customWidth="1"/>
    <col min="8964" max="8964" width="50.5" style="56" customWidth="1"/>
    <col min="8965" max="8965" width="44.75" style="56" customWidth="1"/>
    <col min="8966" max="8966" width="36.75" style="56" customWidth="1"/>
    <col min="8967" max="8967" width="25.58203125" style="56" customWidth="1"/>
    <col min="8968" max="9217" width="9" style="56"/>
    <col min="9218" max="9218" width="4.25" style="56" customWidth="1"/>
    <col min="9219" max="9219" width="58.08203125" style="56" customWidth="1"/>
    <col min="9220" max="9220" width="50.5" style="56" customWidth="1"/>
    <col min="9221" max="9221" width="44.75" style="56" customWidth="1"/>
    <col min="9222" max="9222" width="36.75" style="56" customWidth="1"/>
    <col min="9223" max="9223" width="25.58203125" style="56" customWidth="1"/>
    <col min="9224" max="9473" width="9" style="56"/>
    <col min="9474" max="9474" width="4.25" style="56" customWidth="1"/>
    <col min="9475" max="9475" width="58.08203125" style="56" customWidth="1"/>
    <col min="9476" max="9476" width="50.5" style="56" customWidth="1"/>
    <col min="9477" max="9477" width="44.75" style="56" customWidth="1"/>
    <col min="9478" max="9478" width="36.75" style="56" customWidth="1"/>
    <col min="9479" max="9479" width="25.58203125" style="56" customWidth="1"/>
    <col min="9480" max="9729" width="9" style="56"/>
    <col min="9730" max="9730" width="4.25" style="56" customWidth="1"/>
    <col min="9731" max="9731" width="58.08203125" style="56" customWidth="1"/>
    <col min="9732" max="9732" width="50.5" style="56" customWidth="1"/>
    <col min="9733" max="9733" width="44.75" style="56" customWidth="1"/>
    <col min="9734" max="9734" width="36.75" style="56" customWidth="1"/>
    <col min="9735" max="9735" width="25.58203125" style="56" customWidth="1"/>
    <col min="9736" max="9985" width="9" style="56"/>
    <col min="9986" max="9986" width="4.25" style="56" customWidth="1"/>
    <col min="9987" max="9987" width="58.08203125" style="56" customWidth="1"/>
    <col min="9988" max="9988" width="50.5" style="56" customWidth="1"/>
    <col min="9989" max="9989" width="44.75" style="56" customWidth="1"/>
    <col min="9990" max="9990" width="36.75" style="56" customWidth="1"/>
    <col min="9991" max="9991" width="25.58203125" style="56" customWidth="1"/>
    <col min="9992" max="10241" width="9" style="56"/>
    <col min="10242" max="10242" width="4.25" style="56" customWidth="1"/>
    <col min="10243" max="10243" width="58.08203125" style="56" customWidth="1"/>
    <col min="10244" max="10244" width="50.5" style="56" customWidth="1"/>
    <col min="10245" max="10245" width="44.75" style="56" customWidth="1"/>
    <col min="10246" max="10246" width="36.75" style="56" customWidth="1"/>
    <col min="10247" max="10247" width="25.58203125" style="56" customWidth="1"/>
    <col min="10248" max="10497" width="9" style="56"/>
    <col min="10498" max="10498" width="4.25" style="56" customWidth="1"/>
    <col min="10499" max="10499" width="58.08203125" style="56" customWidth="1"/>
    <col min="10500" max="10500" width="50.5" style="56" customWidth="1"/>
    <col min="10501" max="10501" width="44.75" style="56" customWidth="1"/>
    <col min="10502" max="10502" width="36.75" style="56" customWidth="1"/>
    <col min="10503" max="10503" width="25.58203125" style="56" customWidth="1"/>
    <col min="10504" max="10753" width="9" style="56"/>
    <col min="10754" max="10754" width="4.25" style="56" customWidth="1"/>
    <col min="10755" max="10755" width="58.08203125" style="56" customWidth="1"/>
    <col min="10756" max="10756" width="50.5" style="56" customWidth="1"/>
    <col min="10757" max="10757" width="44.75" style="56" customWidth="1"/>
    <col min="10758" max="10758" width="36.75" style="56" customWidth="1"/>
    <col min="10759" max="10759" width="25.58203125" style="56" customWidth="1"/>
    <col min="10760" max="11009" width="9" style="56"/>
    <col min="11010" max="11010" width="4.25" style="56" customWidth="1"/>
    <col min="11011" max="11011" width="58.08203125" style="56" customWidth="1"/>
    <col min="11012" max="11012" width="50.5" style="56" customWidth="1"/>
    <col min="11013" max="11013" width="44.75" style="56" customWidth="1"/>
    <col min="11014" max="11014" width="36.75" style="56" customWidth="1"/>
    <col min="11015" max="11015" width="25.58203125" style="56" customWidth="1"/>
    <col min="11016" max="11265" width="9" style="56"/>
    <col min="11266" max="11266" width="4.25" style="56" customWidth="1"/>
    <col min="11267" max="11267" width="58.08203125" style="56" customWidth="1"/>
    <col min="11268" max="11268" width="50.5" style="56" customWidth="1"/>
    <col min="11269" max="11269" width="44.75" style="56" customWidth="1"/>
    <col min="11270" max="11270" width="36.75" style="56" customWidth="1"/>
    <col min="11271" max="11271" width="25.58203125" style="56" customWidth="1"/>
    <col min="11272" max="11521" width="9" style="56"/>
    <col min="11522" max="11522" width="4.25" style="56" customWidth="1"/>
    <col min="11523" max="11523" width="58.08203125" style="56" customWidth="1"/>
    <col min="11524" max="11524" width="50.5" style="56" customWidth="1"/>
    <col min="11525" max="11525" width="44.75" style="56" customWidth="1"/>
    <col min="11526" max="11526" width="36.75" style="56" customWidth="1"/>
    <col min="11527" max="11527" width="25.58203125" style="56" customWidth="1"/>
    <col min="11528" max="11777" width="9" style="56"/>
    <col min="11778" max="11778" width="4.25" style="56" customWidth="1"/>
    <col min="11779" max="11779" width="58.08203125" style="56" customWidth="1"/>
    <col min="11780" max="11780" width="50.5" style="56" customWidth="1"/>
    <col min="11781" max="11781" width="44.75" style="56" customWidth="1"/>
    <col min="11782" max="11782" width="36.75" style="56" customWidth="1"/>
    <col min="11783" max="11783" width="25.58203125" style="56" customWidth="1"/>
    <col min="11784" max="12033" width="9" style="56"/>
    <col min="12034" max="12034" width="4.25" style="56" customWidth="1"/>
    <col min="12035" max="12035" width="58.08203125" style="56" customWidth="1"/>
    <col min="12036" max="12036" width="50.5" style="56" customWidth="1"/>
    <col min="12037" max="12037" width="44.75" style="56" customWidth="1"/>
    <col min="12038" max="12038" width="36.75" style="56" customWidth="1"/>
    <col min="12039" max="12039" width="25.58203125" style="56" customWidth="1"/>
    <col min="12040" max="12289" width="9" style="56"/>
    <col min="12290" max="12290" width="4.25" style="56" customWidth="1"/>
    <col min="12291" max="12291" width="58.08203125" style="56" customWidth="1"/>
    <col min="12292" max="12292" width="50.5" style="56" customWidth="1"/>
    <col min="12293" max="12293" width="44.75" style="56" customWidth="1"/>
    <col min="12294" max="12294" width="36.75" style="56" customWidth="1"/>
    <col min="12295" max="12295" width="25.58203125" style="56" customWidth="1"/>
    <col min="12296" max="12545" width="9" style="56"/>
    <col min="12546" max="12546" width="4.25" style="56" customWidth="1"/>
    <col min="12547" max="12547" width="58.08203125" style="56" customWidth="1"/>
    <col min="12548" max="12548" width="50.5" style="56" customWidth="1"/>
    <col min="12549" max="12549" width="44.75" style="56" customWidth="1"/>
    <col min="12550" max="12550" width="36.75" style="56" customWidth="1"/>
    <col min="12551" max="12551" width="25.58203125" style="56" customWidth="1"/>
    <col min="12552" max="12801" width="9" style="56"/>
    <col min="12802" max="12802" width="4.25" style="56" customWidth="1"/>
    <col min="12803" max="12803" width="58.08203125" style="56" customWidth="1"/>
    <col min="12804" max="12804" width="50.5" style="56" customWidth="1"/>
    <col min="12805" max="12805" width="44.75" style="56" customWidth="1"/>
    <col min="12806" max="12806" width="36.75" style="56" customWidth="1"/>
    <col min="12807" max="12807" width="25.58203125" style="56" customWidth="1"/>
    <col min="12808" max="13057" width="9" style="56"/>
    <col min="13058" max="13058" width="4.25" style="56" customWidth="1"/>
    <col min="13059" max="13059" width="58.08203125" style="56" customWidth="1"/>
    <col min="13060" max="13060" width="50.5" style="56" customWidth="1"/>
    <col min="13061" max="13061" width="44.75" style="56" customWidth="1"/>
    <col min="13062" max="13062" width="36.75" style="56" customWidth="1"/>
    <col min="13063" max="13063" width="25.58203125" style="56" customWidth="1"/>
    <col min="13064" max="13313" width="9" style="56"/>
    <col min="13314" max="13314" width="4.25" style="56" customWidth="1"/>
    <col min="13315" max="13315" width="58.08203125" style="56" customWidth="1"/>
    <col min="13316" max="13316" width="50.5" style="56" customWidth="1"/>
    <col min="13317" max="13317" width="44.75" style="56" customWidth="1"/>
    <col min="13318" max="13318" width="36.75" style="56" customWidth="1"/>
    <col min="13319" max="13319" width="25.58203125" style="56" customWidth="1"/>
    <col min="13320" max="13569" width="9" style="56"/>
    <col min="13570" max="13570" width="4.25" style="56" customWidth="1"/>
    <col min="13571" max="13571" width="58.08203125" style="56" customWidth="1"/>
    <col min="13572" max="13572" width="50.5" style="56" customWidth="1"/>
    <col min="13573" max="13573" width="44.75" style="56" customWidth="1"/>
    <col min="13574" max="13574" width="36.75" style="56" customWidth="1"/>
    <col min="13575" max="13575" width="25.58203125" style="56" customWidth="1"/>
    <col min="13576" max="13825" width="9" style="56"/>
    <col min="13826" max="13826" width="4.25" style="56" customWidth="1"/>
    <col min="13827" max="13827" width="58.08203125" style="56" customWidth="1"/>
    <col min="13828" max="13828" width="50.5" style="56" customWidth="1"/>
    <col min="13829" max="13829" width="44.75" style="56" customWidth="1"/>
    <col min="13830" max="13830" width="36.75" style="56" customWidth="1"/>
    <col min="13831" max="13831" width="25.58203125" style="56" customWidth="1"/>
    <col min="13832" max="14081" width="9" style="56"/>
    <col min="14082" max="14082" width="4.25" style="56" customWidth="1"/>
    <col min="14083" max="14083" width="58.08203125" style="56" customWidth="1"/>
    <col min="14084" max="14084" width="50.5" style="56" customWidth="1"/>
    <col min="14085" max="14085" width="44.75" style="56" customWidth="1"/>
    <col min="14086" max="14086" width="36.75" style="56" customWidth="1"/>
    <col min="14087" max="14087" width="25.58203125" style="56" customWidth="1"/>
    <col min="14088" max="14337" width="9" style="56"/>
    <col min="14338" max="14338" width="4.25" style="56" customWidth="1"/>
    <col min="14339" max="14339" width="58.08203125" style="56" customWidth="1"/>
    <col min="14340" max="14340" width="50.5" style="56" customWidth="1"/>
    <col min="14341" max="14341" width="44.75" style="56" customWidth="1"/>
    <col min="14342" max="14342" width="36.75" style="56" customWidth="1"/>
    <col min="14343" max="14343" width="25.58203125" style="56" customWidth="1"/>
    <col min="14344" max="14593" width="9" style="56"/>
    <col min="14594" max="14594" width="4.25" style="56" customWidth="1"/>
    <col min="14595" max="14595" width="58.08203125" style="56" customWidth="1"/>
    <col min="14596" max="14596" width="50.5" style="56" customWidth="1"/>
    <col min="14597" max="14597" width="44.75" style="56" customWidth="1"/>
    <col min="14598" max="14598" width="36.75" style="56" customWidth="1"/>
    <col min="14599" max="14599" width="25.58203125" style="56" customWidth="1"/>
    <col min="14600" max="14849" width="9" style="56"/>
    <col min="14850" max="14850" width="4.25" style="56" customWidth="1"/>
    <col min="14851" max="14851" width="58.08203125" style="56" customWidth="1"/>
    <col min="14852" max="14852" width="50.5" style="56" customWidth="1"/>
    <col min="14853" max="14853" width="44.75" style="56" customWidth="1"/>
    <col min="14854" max="14854" width="36.75" style="56" customWidth="1"/>
    <col min="14855" max="14855" width="25.58203125" style="56" customWidth="1"/>
    <col min="14856" max="15105" width="9" style="56"/>
    <col min="15106" max="15106" width="4.25" style="56" customWidth="1"/>
    <col min="15107" max="15107" width="58.08203125" style="56" customWidth="1"/>
    <col min="15108" max="15108" width="50.5" style="56" customWidth="1"/>
    <col min="15109" max="15109" width="44.75" style="56" customWidth="1"/>
    <col min="15110" max="15110" width="36.75" style="56" customWidth="1"/>
    <col min="15111" max="15111" width="25.58203125" style="56" customWidth="1"/>
    <col min="15112" max="15361" width="9" style="56"/>
    <col min="15362" max="15362" width="4.25" style="56" customWidth="1"/>
    <col min="15363" max="15363" width="58.08203125" style="56" customWidth="1"/>
    <col min="15364" max="15364" width="50.5" style="56" customWidth="1"/>
    <col min="15365" max="15365" width="44.75" style="56" customWidth="1"/>
    <col min="15366" max="15366" width="36.75" style="56" customWidth="1"/>
    <col min="15367" max="15367" width="25.58203125" style="56" customWidth="1"/>
    <col min="15368" max="15617" width="9" style="56"/>
    <col min="15618" max="15618" width="4.25" style="56" customWidth="1"/>
    <col min="15619" max="15619" width="58.08203125" style="56" customWidth="1"/>
    <col min="15620" max="15620" width="50.5" style="56" customWidth="1"/>
    <col min="15621" max="15621" width="44.75" style="56" customWidth="1"/>
    <col min="15622" max="15622" width="36.75" style="56" customWidth="1"/>
    <col min="15623" max="15623" width="25.58203125" style="56" customWidth="1"/>
    <col min="15624" max="15873" width="9" style="56"/>
    <col min="15874" max="15874" width="4.25" style="56" customWidth="1"/>
    <col min="15875" max="15875" width="58.08203125" style="56" customWidth="1"/>
    <col min="15876" max="15876" width="50.5" style="56" customWidth="1"/>
    <col min="15877" max="15877" width="44.75" style="56" customWidth="1"/>
    <col min="15878" max="15878" width="36.75" style="56" customWidth="1"/>
    <col min="15879" max="15879" width="25.58203125" style="56" customWidth="1"/>
    <col min="15880" max="16129" width="9" style="56"/>
    <col min="16130" max="16130" width="4.25" style="56" customWidth="1"/>
    <col min="16131" max="16131" width="58.08203125" style="56" customWidth="1"/>
    <col min="16132" max="16132" width="50.5" style="56" customWidth="1"/>
    <col min="16133" max="16133" width="44.75" style="56" customWidth="1"/>
    <col min="16134" max="16134" width="36.75" style="56" customWidth="1"/>
    <col min="16135" max="16135" width="25.58203125" style="56" customWidth="1"/>
    <col min="16136" max="16384" width="9" style="56"/>
  </cols>
  <sheetData>
    <row r="3" spans="2:7" s="53" customFormat="1" ht="17.5" x14ac:dyDescent="0.35">
      <c r="B3" s="50"/>
      <c r="C3" s="138" t="s">
        <v>162</v>
      </c>
      <c r="D3" s="138"/>
      <c r="E3" s="51"/>
      <c r="F3" s="52"/>
      <c r="G3" s="50"/>
    </row>
    <row r="4" spans="2:7" ht="24" customHeight="1" x14ac:dyDescent="0.35">
      <c r="C4" s="55">
        <v>41684</v>
      </c>
    </row>
    <row r="5" spans="2:7" s="53" customFormat="1" ht="45.75" customHeight="1" x14ac:dyDescent="0.35">
      <c r="B5" s="54"/>
      <c r="C5" s="57" t="s">
        <v>113</v>
      </c>
      <c r="D5" s="57" t="s">
        <v>163</v>
      </c>
      <c r="E5" s="57" t="s">
        <v>115</v>
      </c>
      <c r="F5" s="57" t="s">
        <v>116</v>
      </c>
      <c r="G5" s="57" t="s">
        <v>117</v>
      </c>
    </row>
    <row r="6" spans="2:7" ht="12" customHeight="1" x14ac:dyDescent="0.35"/>
    <row r="7" spans="2:7" ht="117.75" customHeight="1" x14ac:dyDescent="0.35">
      <c r="B7" s="70" t="s">
        <v>118</v>
      </c>
      <c r="C7" s="71" t="s">
        <v>164</v>
      </c>
      <c r="D7" s="72" t="s">
        <v>165</v>
      </c>
      <c r="E7" s="73" t="s">
        <v>166</v>
      </c>
      <c r="F7" s="74" t="s">
        <v>167</v>
      </c>
      <c r="G7" s="74" t="s">
        <v>133</v>
      </c>
    </row>
    <row r="8" spans="2:7" ht="135" customHeight="1" x14ac:dyDescent="0.35">
      <c r="B8" s="70" t="s">
        <v>124</v>
      </c>
      <c r="C8" s="75" t="s">
        <v>168</v>
      </c>
      <c r="D8" s="72" t="s">
        <v>165</v>
      </c>
      <c r="E8" s="73" t="s">
        <v>169</v>
      </c>
      <c r="F8" s="74" t="s">
        <v>170</v>
      </c>
      <c r="G8" s="74" t="s">
        <v>133</v>
      </c>
    </row>
    <row r="9" spans="2:7" ht="120" customHeight="1" x14ac:dyDescent="0.35">
      <c r="B9" s="70" t="s">
        <v>134</v>
      </c>
      <c r="C9" s="75" t="s">
        <v>171</v>
      </c>
      <c r="D9" s="75" t="s">
        <v>148</v>
      </c>
      <c r="E9" s="76" t="s">
        <v>172</v>
      </c>
      <c r="F9" s="74" t="s">
        <v>151</v>
      </c>
      <c r="G9" s="74" t="s">
        <v>151</v>
      </c>
    </row>
    <row r="10" spans="2:7" ht="44.25" customHeight="1" x14ac:dyDescent="0.35">
      <c r="B10" s="70" t="s">
        <v>143</v>
      </c>
      <c r="C10" s="77" t="s">
        <v>173</v>
      </c>
      <c r="D10" s="59"/>
      <c r="E10" s="59"/>
      <c r="F10" s="61"/>
      <c r="G10" s="59"/>
    </row>
    <row r="11" spans="2:7" ht="174" customHeight="1" x14ac:dyDescent="0.35">
      <c r="B11" s="78"/>
      <c r="C11" s="72" t="s">
        <v>174</v>
      </c>
      <c r="D11" s="74" t="s">
        <v>175</v>
      </c>
      <c r="E11" s="73" t="s">
        <v>176</v>
      </c>
      <c r="F11" s="74" t="s">
        <v>177</v>
      </c>
      <c r="G11" s="79" t="s">
        <v>123</v>
      </c>
    </row>
    <row r="12" spans="2:7" ht="257.25" customHeight="1" x14ac:dyDescent="0.35">
      <c r="B12" s="78"/>
      <c r="C12" s="72" t="s">
        <v>178</v>
      </c>
      <c r="D12" s="74" t="s">
        <v>179</v>
      </c>
      <c r="E12" s="73" t="s">
        <v>180</v>
      </c>
      <c r="F12" s="74" t="s">
        <v>181</v>
      </c>
      <c r="G12" s="74" t="s">
        <v>133</v>
      </c>
    </row>
    <row r="13" spans="2:7" ht="257.25" customHeight="1" x14ac:dyDescent="0.35">
      <c r="B13" s="78"/>
      <c r="C13" s="72" t="s">
        <v>182</v>
      </c>
      <c r="D13" s="74" t="s">
        <v>183</v>
      </c>
      <c r="E13" s="73" t="s">
        <v>184</v>
      </c>
      <c r="F13" s="74" t="s">
        <v>185</v>
      </c>
      <c r="G13" s="74" t="s">
        <v>123</v>
      </c>
    </row>
    <row r="14" spans="2:7" ht="95.25" customHeight="1" x14ac:dyDescent="0.35">
      <c r="B14" s="70" t="s">
        <v>146</v>
      </c>
      <c r="C14" s="80" t="s">
        <v>186</v>
      </c>
      <c r="D14" s="59"/>
      <c r="E14" s="60"/>
      <c r="F14" s="61"/>
    </row>
    <row r="15" spans="2:7" ht="150" customHeight="1" x14ac:dyDescent="0.35">
      <c r="B15" s="70"/>
      <c r="C15" s="74" t="s">
        <v>174</v>
      </c>
      <c r="D15" s="74" t="s">
        <v>175</v>
      </c>
      <c r="E15" s="73" t="s">
        <v>176</v>
      </c>
      <c r="F15" s="74" t="s">
        <v>177</v>
      </c>
      <c r="G15" s="74" t="s">
        <v>123</v>
      </c>
    </row>
    <row r="16" spans="2:7" ht="169.5" customHeight="1" x14ac:dyDescent="0.35">
      <c r="B16" s="70"/>
      <c r="C16" s="74" t="s">
        <v>187</v>
      </c>
      <c r="D16" s="74" t="s">
        <v>183</v>
      </c>
      <c r="E16" s="73" t="s">
        <v>188</v>
      </c>
      <c r="F16" s="74" t="s">
        <v>189</v>
      </c>
      <c r="G16" s="74" t="s">
        <v>123</v>
      </c>
    </row>
    <row r="17" spans="2:7" ht="189" customHeight="1" x14ac:dyDescent="0.35">
      <c r="B17" s="70" t="s">
        <v>152</v>
      </c>
      <c r="C17" s="71" t="s">
        <v>190</v>
      </c>
      <c r="D17" s="74" t="s">
        <v>191</v>
      </c>
      <c r="E17" s="73" t="s">
        <v>192</v>
      </c>
      <c r="F17" s="74" t="s">
        <v>193</v>
      </c>
      <c r="G17" s="74" t="s">
        <v>133</v>
      </c>
    </row>
    <row r="18" spans="2:7" ht="146.25" customHeight="1" x14ac:dyDescent="0.35">
      <c r="B18" s="70" t="s">
        <v>157</v>
      </c>
      <c r="C18" s="71" t="s">
        <v>194</v>
      </c>
      <c r="D18" s="74" t="s">
        <v>195</v>
      </c>
      <c r="E18" s="81" t="s">
        <v>196</v>
      </c>
      <c r="F18" s="61"/>
      <c r="G18" s="74" t="s">
        <v>197</v>
      </c>
    </row>
  </sheetData>
  <mergeCells count="1">
    <mergeCell ref="C3:D3"/>
  </mergeCells>
  <pageMargins left="0.75" right="0.75" top="1" bottom="1" header="0.5" footer="0.5"/>
  <pageSetup scale="56" fitToHeight="2" orientation="landscape" r:id="rId1"/>
  <headerFooter alignWithMargins="0"/>
  <rowBreaks count="1" manualBreakCount="1">
    <brk id="13" min="1" max="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55"/>
    <pageSetUpPr fitToPage="1"/>
  </sheetPr>
  <dimension ref="B4:L26"/>
  <sheetViews>
    <sheetView workbookViewId="0">
      <selection activeCell="F34" sqref="F34"/>
    </sheetView>
  </sheetViews>
  <sheetFormatPr defaultColWidth="9" defaultRowHeight="15.5" x14ac:dyDescent="0.35"/>
  <cols>
    <col min="1" max="1" width="9" style="3"/>
    <col min="2" max="2" width="30.5" style="3" bestFit="1" customWidth="1"/>
    <col min="3" max="3" width="2.33203125" style="3" customWidth="1"/>
    <col min="4" max="4" width="30.08203125" style="3" bestFit="1" customWidth="1"/>
    <col min="5" max="5" width="2.33203125" style="3" customWidth="1"/>
    <col min="6" max="6" width="34" style="3" bestFit="1" customWidth="1"/>
    <col min="7" max="7" width="2.33203125" style="3" customWidth="1"/>
    <col min="8" max="8" width="24.08203125" style="3" bestFit="1" customWidth="1"/>
    <col min="9" max="9" width="2.25" style="3" customWidth="1"/>
    <col min="10" max="10" width="21.08203125" style="3" bestFit="1" customWidth="1"/>
    <col min="11" max="11" width="2.25" style="3" customWidth="1"/>
    <col min="12" max="12" width="18.33203125" style="3" bestFit="1" customWidth="1"/>
    <col min="13" max="16384" width="9" style="3"/>
  </cols>
  <sheetData>
    <row r="4" spans="2:12" x14ac:dyDescent="0.35">
      <c r="B4" s="4" t="s">
        <v>0</v>
      </c>
      <c r="D4" s="4" t="s">
        <v>2</v>
      </c>
      <c r="F4" s="4" t="s">
        <v>17</v>
      </c>
      <c r="H4" s="4" t="s">
        <v>32</v>
      </c>
      <c r="J4" s="4" t="s">
        <v>60</v>
      </c>
      <c r="L4" s="4" t="s">
        <v>64</v>
      </c>
    </row>
    <row r="5" spans="2:12" x14ac:dyDescent="0.35">
      <c r="B5" s="3" t="s">
        <v>30</v>
      </c>
      <c r="D5" s="3" t="s">
        <v>31</v>
      </c>
      <c r="F5" s="3" t="s">
        <v>47</v>
      </c>
      <c r="H5" s="3" t="s">
        <v>38</v>
      </c>
      <c r="J5" s="3" t="s">
        <v>61</v>
      </c>
      <c r="L5" s="3" t="s">
        <v>65</v>
      </c>
    </row>
    <row r="6" spans="2:12" x14ac:dyDescent="0.35">
      <c r="B6" s="3" t="s">
        <v>50</v>
      </c>
      <c r="D6" s="3" t="s">
        <v>58</v>
      </c>
      <c r="F6" s="3" t="s">
        <v>58</v>
      </c>
      <c r="H6" s="3" t="s">
        <v>35</v>
      </c>
      <c r="J6" s="3" t="s">
        <v>62</v>
      </c>
      <c r="L6" s="37">
        <v>1</v>
      </c>
    </row>
    <row r="7" spans="2:12" x14ac:dyDescent="0.35">
      <c r="B7" s="3" t="s">
        <v>3</v>
      </c>
      <c r="D7" s="3" t="s">
        <v>52</v>
      </c>
      <c r="F7" s="3" t="s">
        <v>18</v>
      </c>
      <c r="H7" s="3" t="s">
        <v>36</v>
      </c>
      <c r="J7" s="3" t="s">
        <v>63</v>
      </c>
      <c r="L7" s="37">
        <v>3</v>
      </c>
    </row>
    <row r="8" spans="2:12" x14ac:dyDescent="0.35">
      <c r="B8" s="3" t="s">
        <v>4</v>
      </c>
      <c r="D8" s="3" t="s">
        <v>27</v>
      </c>
      <c r="F8" s="3" t="s">
        <v>19</v>
      </c>
      <c r="H8" s="3" t="s">
        <v>37</v>
      </c>
      <c r="L8" s="37">
        <v>5</v>
      </c>
    </row>
    <row r="9" spans="2:12" x14ac:dyDescent="0.35">
      <c r="B9" s="3" t="s">
        <v>5</v>
      </c>
      <c r="D9" s="3" t="s">
        <v>1</v>
      </c>
      <c r="F9" s="3" t="s">
        <v>48</v>
      </c>
      <c r="H9" s="3" t="s">
        <v>54</v>
      </c>
      <c r="L9" s="37">
        <v>8</v>
      </c>
    </row>
    <row r="10" spans="2:12" x14ac:dyDescent="0.35">
      <c r="B10" s="3" t="s">
        <v>6</v>
      </c>
      <c r="D10" s="3" t="s">
        <v>58</v>
      </c>
      <c r="F10" s="3" t="s">
        <v>53</v>
      </c>
      <c r="H10" s="3" t="s">
        <v>42</v>
      </c>
      <c r="L10" s="37">
        <v>9</v>
      </c>
    </row>
    <row r="11" spans="2:12" x14ac:dyDescent="0.35">
      <c r="B11" s="3" t="s">
        <v>7</v>
      </c>
    </row>
    <row r="12" spans="2:12" x14ac:dyDescent="0.35">
      <c r="B12" s="3" t="s">
        <v>8</v>
      </c>
    </row>
    <row r="13" spans="2:12" x14ac:dyDescent="0.35">
      <c r="B13" s="3" t="s">
        <v>44</v>
      </c>
    </row>
    <row r="14" spans="2:12" x14ac:dyDescent="0.35">
      <c r="B14" s="3" t="s">
        <v>9</v>
      </c>
    </row>
    <row r="15" spans="2:12" x14ac:dyDescent="0.35">
      <c r="B15" s="3" t="s">
        <v>43</v>
      </c>
    </row>
    <row r="16" spans="2:12" x14ac:dyDescent="0.35">
      <c r="B16" s="3" t="s">
        <v>10</v>
      </c>
    </row>
    <row r="17" spans="2:2" x14ac:dyDescent="0.35">
      <c r="B17" s="3" t="s">
        <v>11</v>
      </c>
    </row>
    <row r="18" spans="2:2" x14ac:dyDescent="0.35">
      <c r="B18" s="3" t="s">
        <v>45</v>
      </c>
    </row>
    <row r="19" spans="2:2" x14ac:dyDescent="0.35">
      <c r="B19" s="3" t="s">
        <v>12</v>
      </c>
    </row>
    <row r="20" spans="2:2" x14ac:dyDescent="0.35">
      <c r="B20" s="3" t="s">
        <v>14</v>
      </c>
    </row>
    <row r="21" spans="2:2" x14ac:dyDescent="0.35">
      <c r="B21" s="3" t="s">
        <v>51</v>
      </c>
    </row>
    <row r="22" spans="2:2" x14ac:dyDescent="0.35">
      <c r="B22" s="3" t="s">
        <v>13</v>
      </c>
    </row>
    <row r="23" spans="2:2" x14ac:dyDescent="0.35">
      <c r="B23" s="3" t="s">
        <v>55</v>
      </c>
    </row>
    <row r="24" spans="2:2" x14ac:dyDescent="0.35">
      <c r="B24" s="3" t="s">
        <v>28</v>
      </c>
    </row>
    <row r="25" spans="2:2" x14ac:dyDescent="0.35">
      <c r="B25" s="3" t="s">
        <v>29</v>
      </c>
    </row>
    <row r="26" spans="2:2" x14ac:dyDescent="0.35">
      <c r="B26" s="3" t="s">
        <v>56</v>
      </c>
    </row>
  </sheetData>
  <sheetProtection password="C5E3" sheet="1" objects="1" scenarios="1"/>
  <phoneticPr fontId="3" type="noConversion"/>
  <pageMargins left="0.75" right="0.75" top="1" bottom="1" header="0.5" footer="0.5"/>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12</vt:i4>
      </vt:variant>
    </vt:vector>
  </HeadingPairs>
  <TitlesOfParts>
    <vt:vector size="17" baseType="lpstr">
      <vt:lpstr>Instructions</vt:lpstr>
      <vt:lpstr>Financial Analysis Template</vt:lpstr>
      <vt:lpstr>Operating Budget Reference</vt:lpstr>
      <vt:lpstr>Capital Budget Reference</vt:lpstr>
      <vt:lpstr>Drop Down Menus</vt:lpstr>
      <vt:lpstr>Appropriated?</vt:lpstr>
      <vt:lpstr>Budget</vt:lpstr>
      <vt:lpstr>Company</vt:lpstr>
      <vt:lpstr>Departments</vt:lpstr>
      <vt:lpstr>Fund</vt:lpstr>
      <vt:lpstr>Funding_Source</vt:lpstr>
      <vt:lpstr>'Capital Budget Reference'!Print_Area</vt:lpstr>
      <vt:lpstr>'Financial Analysis Template'!Print_Area</vt:lpstr>
      <vt:lpstr>Instructions!Print_Area</vt:lpstr>
      <vt:lpstr>'Operating Budget Reference'!Print_Area</vt:lpstr>
      <vt:lpstr>'Capital Budget Reference'!Print_Titles</vt:lpstr>
      <vt:lpstr>'Operating Budget Reference'!Print_Titles</vt:lpstr>
    </vt:vector>
  </TitlesOfParts>
  <Company>City of Saint Paul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 Melchionne</dc:creator>
  <cp:lastModifiedBy>Maia Wahlberg</cp:lastModifiedBy>
  <cp:lastPrinted>2016-08-10T21:16:58Z</cp:lastPrinted>
  <dcterms:created xsi:type="dcterms:W3CDTF">2010-06-08T16:34:51Z</dcterms:created>
  <dcterms:modified xsi:type="dcterms:W3CDTF">2026-02-25T21:45:59Z</dcterms:modified>
</cp:coreProperties>
</file>